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C8D9CC2B-D6F5-41A4-B004-2F2D6C306591}" xr6:coauthVersionLast="47" xr6:coauthVersionMax="47" xr10:uidLastSave="{00000000-0000-0000-0000-000000000000}"/>
  <bookViews>
    <workbookView xWindow="-110" yWindow="-110" windowWidth="19420" windowHeight="10300" firstSheet="8" activeTab="9" xr2:uid="{2A57BD01-4162-41B0-8CBE-5F313545E508}"/>
  </bookViews>
  <sheets>
    <sheet name="Produksi Tahun 2024" sheetId="1" r:id="rId1"/>
    <sheet name="Produksi Tahun 2023" sheetId="2" r:id="rId2"/>
    <sheet name="Jumlah Kelompok Tahun 2024" sheetId="3" r:id="rId3"/>
    <sheet name="Realisasi Produksi Tahun 2024" sheetId="4" r:id="rId4"/>
    <sheet name="Produksi Media Perikanan" sheetId="5" r:id="rId5"/>
    <sheet name="Produksi Perikanan Kecamatan" sheetId="6" r:id="rId6"/>
    <sheet name="Jumlah Perikanan 2024" sheetId="7" r:id="rId7"/>
    <sheet name="Jumlah RTP" sheetId="8" r:id="rId8"/>
    <sheet name="PRODUKSI TANGKAP TAHUN 2023" sheetId="9" r:id="rId9"/>
    <sheet name="PRODUKSI TANGKAP TAHUN 2024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10" l="1"/>
  <c r="P19" i="9"/>
  <c r="M19" i="9"/>
  <c r="J19" i="9"/>
  <c r="G19" i="9"/>
  <c r="D19" i="9"/>
  <c r="R7" i="10"/>
  <c r="R9" i="10"/>
  <c r="R10" i="10"/>
  <c r="R12" i="10"/>
  <c r="R13" i="10"/>
  <c r="R14" i="10"/>
  <c r="R15" i="10"/>
  <c r="R16" i="10"/>
  <c r="R17" i="10"/>
  <c r="R6" i="10"/>
  <c r="P19" i="10"/>
  <c r="O7" i="10"/>
  <c r="O8" i="10"/>
  <c r="O9" i="10"/>
  <c r="O10" i="10"/>
  <c r="O11" i="10"/>
  <c r="O12" i="10"/>
  <c r="O13" i="10"/>
  <c r="O14" i="10"/>
  <c r="O15" i="10"/>
  <c r="O16" i="10"/>
  <c r="O17" i="10"/>
  <c r="O6" i="10"/>
  <c r="L7" i="10"/>
  <c r="L8" i="10"/>
  <c r="L9" i="10"/>
  <c r="L10" i="10"/>
  <c r="L11" i="10"/>
  <c r="L12" i="10"/>
  <c r="L13" i="10"/>
  <c r="L14" i="10"/>
  <c r="L15" i="10"/>
  <c r="L16" i="10"/>
  <c r="L17" i="10"/>
  <c r="L6" i="10"/>
  <c r="I7" i="10"/>
  <c r="I10" i="10"/>
  <c r="I12" i="10"/>
  <c r="I13" i="10"/>
  <c r="I14" i="10"/>
  <c r="I15" i="10"/>
  <c r="I16" i="10"/>
  <c r="I17" i="10"/>
  <c r="I6" i="10"/>
  <c r="G17" i="10"/>
  <c r="G7" i="10"/>
  <c r="G8" i="10"/>
  <c r="G9" i="10"/>
  <c r="G10" i="10"/>
  <c r="G11" i="10"/>
  <c r="G12" i="10"/>
  <c r="G13" i="10"/>
  <c r="G14" i="10"/>
  <c r="G15" i="10"/>
  <c r="G16" i="10"/>
  <c r="G6" i="10"/>
  <c r="F7" i="10"/>
  <c r="F8" i="10"/>
  <c r="F9" i="10"/>
  <c r="F10" i="10"/>
  <c r="F11" i="10"/>
  <c r="F12" i="10"/>
  <c r="F13" i="10"/>
  <c r="F14" i="10"/>
  <c r="F15" i="10"/>
  <c r="F16" i="10"/>
  <c r="F17" i="10"/>
  <c r="F6" i="10"/>
  <c r="F19" i="10" s="1"/>
  <c r="G19" i="10" s="1"/>
  <c r="C8" i="10"/>
  <c r="C19" i="10" s="1"/>
  <c r="C9" i="10"/>
  <c r="C10" i="10"/>
  <c r="C11" i="10"/>
  <c r="C12" i="10"/>
  <c r="C13" i="10"/>
  <c r="C14" i="10"/>
  <c r="C15" i="10"/>
  <c r="C16" i="10"/>
  <c r="C17" i="10"/>
  <c r="C7" i="10"/>
  <c r="Q19" i="10"/>
  <c r="N19" i="10"/>
  <c r="K19" i="10"/>
  <c r="H19" i="10"/>
  <c r="E19" i="10"/>
  <c r="B19" i="10"/>
  <c r="O19" i="9"/>
  <c r="C19" i="9"/>
  <c r="E19" i="9"/>
  <c r="F19" i="9"/>
  <c r="H19" i="9"/>
  <c r="I19" i="9"/>
  <c r="K19" i="9"/>
  <c r="N19" i="9"/>
  <c r="Q19" i="9"/>
  <c r="B19" i="9"/>
  <c r="R7" i="9"/>
  <c r="R8" i="9"/>
  <c r="R9" i="9"/>
  <c r="R10" i="9"/>
  <c r="R12" i="9"/>
  <c r="R13" i="9"/>
  <c r="R14" i="9"/>
  <c r="R15" i="9"/>
  <c r="R16" i="9"/>
  <c r="R17" i="9"/>
  <c r="R6" i="9"/>
  <c r="R19" i="9" s="1"/>
  <c r="O7" i="9"/>
  <c r="O8" i="9"/>
  <c r="O9" i="9"/>
  <c r="O10" i="9"/>
  <c r="O11" i="9"/>
  <c r="O12" i="9"/>
  <c r="O13" i="9"/>
  <c r="O14" i="9"/>
  <c r="O15" i="9"/>
  <c r="O16" i="9"/>
  <c r="O17" i="9"/>
  <c r="O6" i="9"/>
  <c r="L17" i="9"/>
  <c r="L16" i="9"/>
  <c r="L15" i="9"/>
  <c r="L14" i="9"/>
  <c r="L8" i="9"/>
  <c r="L9" i="9"/>
  <c r="L10" i="9"/>
  <c r="L12" i="9"/>
  <c r="L13" i="9"/>
  <c r="A11" i="8" a="1"/>
  <c r="A11" i="8" s="1"/>
  <c r="E39" i="7"/>
  <c r="D39" i="7"/>
  <c r="B24" i="7" a="1"/>
  <c r="B24" i="7" s="1"/>
  <c r="E8" i="7"/>
  <c r="D8" i="7"/>
  <c r="C8" i="7"/>
  <c r="A5" i="7" a="1"/>
  <c r="A5" i="7" s="1"/>
  <c r="E15" i="5"/>
  <c r="O20" i="4"/>
  <c r="O22" i="1"/>
  <c r="A5" i="4" a="1"/>
  <c r="A5" i="4" s="1"/>
  <c r="D21" i="3"/>
  <c r="C21" i="3"/>
  <c r="A6" i="3" a="1"/>
  <c r="A6" i="3" s="1"/>
  <c r="O6" i="1"/>
  <c r="R19" i="10" l="1"/>
  <c r="O19" i="10"/>
  <c r="L19" i="10"/>
  <c r="M19" i="10" s="1"/>
  <c r="I19" i="10"/>
  <c r="J19" i="10" s="1"/>
  <c r="L19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<sst xmlns="http://schemas.openxmlformats.org/spreadsheetml/2006/main" count="386" uniqueCount="169">
  <si>
    <t xml:space="preserve">KABUPATEN LAMPUNG BARAT </t>
  </si>
  <si>
    <t xml:space="preserve">KECAMATAN </t>
  </si>
  <si>
    <t xml:space="preserve">JENIS IKAN </t>
  </si>
  <si>
    <t>BULAN PRODUKSI</t>
  </si>
  <si>
    <t>januari'24</t>
  </si>
  <si>
    <t>ferbruari'24</t>
  </si>
  <si>
    <t>maret'24</t>
  </si>
  <si>
    <t>april'24</t>
  </si>
  <si>
    <t>mei'24</t>
  </si>
  <si>
    <t>juni'24</t>
  </si>
  <si>
    <t>juli'24</t>
  </si>
  <si>
    <t>agustus'24</t>
  </si>
  <si>
    <t>september'24</t>
  </si>
  <si>
    <t>oktober'24</t>
  </si>
  <si>
    <t>november'24</t>
  </si>
  <si>
    <t>desember'24</t>
  </si>
  <si>
    <t>total</t>
  </si>
  <si>
    <t>PRODUKSI PERIKANAN PER KECAMATAN TAHUN 2024</t>
  </si>
  <si>
    <t>Kebun Tebu</t>
  </si>
  <si>
    <t>Sumber Jaya</t>
  </si>
  <si>
    <t>Gedung Surian</t>
  </si>
  <si>
    <t>Way Tenong</t>
  </si>
  <si>
    <t>Baung,Mujair,Gabus,Lele,Mas,Nila,Patin,Tawes,Sepat</t>
  </si>
  <si>
    <t>Baung,Gabus,Lele,Mas,Nila,Patin,Tawes,Sepat</t>
  </si>
  <si>
    <t>Sekincau</t>
  </si>
  <si>
    <t>Baung,Gabus,Lele,Mas,Nila,Tawes,Sepat</t>
  </si>
  <si>
    <t>Pagar Dewa</t>
  </si>
  <si>
    <t>Batu Ketulis</t>
  </si>
  <si>
    <t>Air Hitam</t>
  </si>
  <si>
    <t>Belalau</t>
  </si>
  <si>
    <t>Batu Brak</t>
  </si>
  <si>
    <t>Souh</t>
  </si>
  <si>
    <t>Bandar Negeri Souh</t>
  </si>
  <si>
    <t>Balik Bukit</t>
  </si>
  <si>
    <t>Sukau</t>
  </si>
  <si>
    <t>Lumbok Seminung</t>
  </si>
  <si>
    <t>Total</t>
  </si>
  <si>
    <t>Baung,Gabus,Lele,Mas,Nila,Mujair,Tawes,Sepat</t>
  </si>
  <si>
    <t>Baung,Gabus,Lele,Mas,Nila,Patin,Semah,Tawes,Sepat</t>
  </si>
  <si>
    <t>Nila,Pattin,Mujair,Nilem,Tawes,Sepat</t>
  </si>
  <si>
    <t>Baung,Gabus,Lele,Nila,Tawes,Sepat</t>
  </si>
  <si>
    <t>Betutu,Nila,Mujair,Mas,Nilem,Hempala,Tawes,Semah,Baung,Gabus,Lele,Sepat,Patin</t>
  </si>
  <si>
    <t>PRODUKSI PERIKANAN PER YAHUN 2023</t>
  </si>
  <si>
    <t>KABUPATEN LAMPUNG BARAT</t>
  </si>
  <si>
    <t>KECAMATAN</t>
  </si>
  <si>
    <t>JENIS IKAN</t>
  </si>
  <si>
    <t>Baung,Mujair,Gabus,Lele,Mas,Nila,Mujair,Tawes,Sepat</t>
  </si>
  <si>
    <t>Baung,Gabus,Lele,Nila,Mujair,Tawes,Sepat</t>
  </si>
  <si>
    <t>Nila,Patin,Mujair,Nilem,Tawes,Patin</t>
  </si>
  <si>
    <t>Betutu,Nila,Mujair,Mas,Niem,Hampala,Tawes,Semah</t>
  </si>
  <si>
    <t>Betutu,Nila,Mujair,Mas,Niem,Hampala,Tawes,Semah,Baung,Gabus,Lele,Sepat,Patin</t>
  </si>
  <si>
    <t>Jumlah Kelompok Tahun 2024</t>
  </si>
  <si>
    <t>Kecamatan</t>
  </si>
  <si>
    <t>No</t>
  </si>
  <si>
    <t xml:space="preserve">Jumlah Kelompok Total </t>
  </si>
  <si>
    <t xml:space="preserve">Jumlah Anggota Kelompok Total </t>
  </si>
  <si>
    <t xml:space="preserve">Realisasi Produksi Tahun 2024 Per Kecamatan </t>
  </si>
  <si>
    <t xml:space="preserve">No </t>
  </si>
  <si>
    <t>Realisasi Produksi ( Ton )</t>
  </si>
  <si>
    <t>Total (Ton )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</si>
  <si>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</si>
  <si>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</si>
  <si>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</si>
  <si>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</si>
  <si>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</si>
  <si>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</si>
  <si>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</si>
  <si>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</si>
  <si>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 xml:space="preserve">September </t>
  </si>
  <si>
    <t>Oktober</t>
  </si>
  <si>
    <t>November</t>
  </si>
  <si>
    <t>Desember</t>
  </si>
  <si>
    <t>Pagar dewa</t>
  </si>
  <si>
    <t>batu ketulis</t>
  </si>
  <si>
    <t xml:space="preserve">Lumbok Seminung </t>
  </si>
  <si>
    <t>PERIKANAN</t>
  </si>
  <si>
    <t>Jumlah Produksi Berdasarkan Komoditas Perikanan Tahun 2020 s.d 2024</t>
  </si>
  <si>
    <t>TAHUN</t>
  </si>
  <si>
    <t>Mas</t>
  </si>
  <si>
    <t>Nila</t>
  </si>
  <si>
    <t>Lele</t>
  </si>
  <si>
    <t>Gurameh</t>
  </si>
  <si>
    <t>Tawes</t>
  </si>
  <si>
    <t>Nilem</t>
  </si>
  <si>
    <t>Patin</t>
  </si>
  <si>
    <t>Lainnya</t>
  </si>
  <si>
    <t>Total Produksi Tahunan</t>
  </si>
  <si>
    <t>-</t>
  </si>
  <si>
    <t>Jumlah Produksi Berdasarkan Media Perikanan Tahun 2021 s.d 2024</t>
  </si>
  <si>
    <t>Kolam</t>
  </si>
  <si>
    <t>Minapadi</t>
  </si>
  <si>
    <t>KJA</t>
  </si>
  <si>
    <t>Produksi Penangkapan perairan umum</t>
  </si>
  <si>
    <t>Jumlah  Produksi Perikanan Berdasarkan Kecamatan Tahun 2020 s.d 2024</t>
  </si>
  <si>
    <t>Suoh</t>
  </si>
  <si>
    <t>Potensi dan Pemanfaatan Lahan Perikanan Budidaya Tahun 2024</t>
  </si>
  <si>
    <t>Jenis Budidaya</t>
  </si>
  <si>
    <t>Potensi ( Ha )</t>
  </si>
  <si>
    <t>Peluang ( Ha)</t>
  </si>
  <si>
    <t>Peluang (%)</t>
  </si>
  <si>
    <t>Pemanfaatan Luas Lahan (Ha )</t>
  </si>
  <si>
    <t xml:space="preserve">JUMLAH </t>
  </si>
  <si>
    <t>Mina Padi</t>
  </si>
  <si>
    <t>KJA Tawar</t>
  </si>
  <si>
    <t>Jumlah Pengolahan Produk Perikanan Tahun 2024</t>
  </si>
  <si>
    <t>Pelumatan ( Daging Ikan) ( Kg )</t>
  </si>
  <si>
    <t>Pengasapan (Ikan Utuh) ( Kg )</t>
  </si>
  <si>
    <t>Pengolahan Lainnya ( Daging Ikan) ( Kg )</t>
  </si>
  <si>
    <t>Total ( Kg )</t>
  </si>
  <si>
    <t>Penganggaran ( Ikan Utuh )  ( Kg )</t>
  </si>
  <si>
    <t>Jumlah Kelompok Perikanan Budidaya Tahun 2024</t>
  </si>
  <si>
    <t>Jml Kelompok</t>
  </si>
  <si>
    <t>Jumlah Total</t>
  </si>
  <si>
    <t xml:space="preserve">Jumlah Anggota </t>
  </si>
  <si>
    <t>Jumlah RTP Budidaya Tahun 2024</t>
  </si>
  <si>
    <t xml:space="preserve">No. </t>
  </si>
  <si>
    <t>Jenis Kegiatan Budidaya</t>
  </si>
  <si>
    <t>Jumlah</t>
  </si>
  <si>
    <t xml:space="preserve">Banyaknya RTP/PP menurut kategori Teknologi yang digunakan </t>
  </si>
  <si>
    <t>Intensif</t>
  </si>
  <si>
    <t>Semi Intensif</t>
  </si>
  <si>
    <t>Tradisional (sederhana)</t>
  </si>
  <si>
    <t>(17)</t>
  </si>
  <si>
    <t>(18)</t>
  </si>
  <si>
    <t>(19)</t>
  </si>
  <si>
    <t>Budidaya Laut</t>
  </si>
  <si>
    <t>Budidaya Tambak</t>
  </si>
  <si>
    <t>Budidaya Kolam</t>
  </si>
  <si>
    <t>Budidaya Karamba</t>
  </si>
  <si>
    <t>Budidaya Jr Apung</t>
  </si>
  <si>
    <t>Budidaya Sawah</t>
  </si>
  <si>
    <t>RUMAH TANGGA PERIKANAN TANGKAP DAN PRODUKSI TANGKAP TAHUN 2023</t>
  </si>
  <si>
    <t>BULAN</t>
  </si>
  <si>
    <t>SUNGAI</t>
  </si>
  <si>
    <t>WADUK</t>
  </si>
  <si>
    <t>RAWA</t>
  </si>
  <si>
    <t>DANAU</t>
  </si>
  <si>
    <t>GAL</t>
  </si>
  <si>
    <t>TOTAL</t>
  </si>
  <si>
    <t>PRODUKSI(TON)</t>
  </si>
  <si>
    <t>NILAI(RP.000)</t>
  </si>
  <si>
    <t>HARGA RERATA( RP)</t>
  </si>
  <si>
    <t>Febuari</t>
  </si>
  <si>
    <t>September</t>
  </si>
  <si>
    <t>JUMLAH</t>
  </si>
  <si>
    <t>Jumlah Nelayan/RTP</t>
  </si>
  <si>
    <t>Armada</t>
  </si>
  <si>
    <t>Unit alat Tkp</t>
  </si>
  <si>
    <t>Jenis Ikan Hasil Tangkapan</t>
  </si>
  <si>
    <t>Jenis Armada</t>
  </si>
  <si>
    <t>Jenis Alat Tangkap</t>
  </si>
  <si>
    <t>jukung/raki</t>
  </si>
  <si>
    <t>parahu tempa</t>
  </si>
  <si>
    <t>Mujair,nila,mas,nilem,tawes,baung,lel,semah,patin,ikan lainnya</t>
  </si>
  <si>
    <t>Tanpa perahu</t>
  </si>
  <si>
    <t>jala tebar,pancing berjoran,jaring insang</t>
  </si>
  <si>
    <t>jala tebar,pancing berjoran,bubu,jaring insang</t>
  </si>
  <si>
    <t>Bubu,jala tebar,pancing berjoran</t>
  </si>
  <si>
    <t>Mujair,nila,mas,nilemawes,patin,gabus,ikan lainnya</t>
  </si>
  <si>
    <t>Gabus,mujair,nila,mas,tawes,patin,gabus,ikan lainnya</t>
  </si>
  <si>
    <t>Mujair,nila,mas,nilem,patin,baung,hampala,tawes,kepiah,betutu,lainnya</t>
  </si>
  <si>
    <t>jukung rakit,perahu tempel,tanpa perahu</t>
  </si>
  <si>
    <t>jaring insang hanyut,jaring insang tetap,panah,rawai,bubu,pancing ulur,pancing berjoran,pukat</t>
  </si>
  <si>
    <t>Gabus,mujair,nila,mas,nilem,tawes,ikan ,gabus,patin ,baung,lainnya</t>
  </si>
  <si>
    <t>tanpa perahu</t>
  </si>
  <si>
    <t>bubu,jala tebar,pancing berjoran</t>
  </si>
  <si>
    <t>RUMAH TANGGA PERIKANAN TANGKAP DAN PRODUKSI TANGKP TAHUN 2024</t>
  </si>
  <si>
    <t>Baung,Mujair,Gabus,Lele,Mas,Nila,Patin,Semah,Tawes,Sepat</t>
  </si>
  <si>
    <t>Betutu,Nila,Mujair,Nilem,Hempala,Tawes,Semah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</si>
</sst>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p&quot;* #,##0.00_-;\-&quot;Rp&quot;* #,##0.00_-;_-&quot;Rp&quot;* &quot;-&quot;??_-;_-@_-"/>
    <numFmt numFmtId="43" formatCode="_-* #,##0.00_-;\-* #,##0.00_-;_-* &quot;-&quot;??_-;_-@_-"/>
    <numFmt numFmtId="164" formatCode="0.0"/>
    <numFmt numFmtId="165" formatCode="0.0000"/>
    <numFmt numFmtId="166" formatCode="#,##0.0"/>
    <numFmt numFmtId="167" formatCode="#,##0.000"/>
    <numFmt numFmtId="173" formatCode="_-* #,##0_-;\-* #,##0_-;_-* &quot;-&quot;??_-;_-@_-"/>
    <numFmt numFmtId="174" formatCode="_-* #,##0.0_-;\-* #,##0.0_-;_-* &quot;-&quot;?_-;_-@_-"/>
  </numFmts>
  <fonts count="23" x14ac:knownFonts="1">
    <font>
      <sz val="11"/>
      <color theme="1"/>
      <name val="Calibri"/>
      <family val="2"/>
      <charset val="1"/>
      <scheme val="minor"/>
    </font>
    <font>
      <sz val="10"/>
      <color theme="1"/>
      <name val="Calibri"/>
      <family val="2"/>
      <charset val="1"/>
      <scheme val="minor"/>
    </font>
    <font>
      <sz val="8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b/>
      <u/>
      <sz val="12"/>
      <color rgb="FFC00000"/>
      <name val="Calibri"/>
      <family val="2"/>
      <scheme val="minor"/>
    </font>
    <font>
      <b/>
      <u/>
      <sz val="14"/>
      <color rgb="FFC0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  <font>
      <u/>
      <sz val="11"/>
      <color rgb="FFC00000"/>
      <name val="Calibri"/>
      <family val="2"/>
      <charset val="1"/>
      <scheme val="minor"/>
    </font>
    <font>
      <u/>
      <sz val="12"/>
      <color rgb="FFC00000"/>
      <name val="Calibri"/>
      <family val="2"/>
      <charset val="1"/>
      <scheme val="minor"/>
    </font>
    <font>
      <b/>
      <u/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20"/>
      <color rgb="FFFFC000"/>
      <name val="Bradley Hand ITC"/>
      <family val="4"/>
    </font>
  </fonts>
  <fills count="1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8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2" fontId="0" fillId="0" borderId="1" xfId="0" applyNumberFormat="1" applyBorder="1" applyAlignment="1">
      <alignment horizontal="center" vertical="center"/>
    </xf>
    <xf numFmtId="2" fontId="0" fillId="0" borderId="1" xfId="0" quotePrefix="1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7" xfId="0" applyBorder="1"/>
    <xf numFmtId="3" fontId="0" fillId="0" borderId="1" xfId="0" applyNumberFormat="1" applyBorder="1"/>
    <xf numFmtId="2" fontId="0" fillId="0" borderId="1" xfId="0" applyNumberFormat="1" applyBorder="1"/>
    <xf numFmtId="165" fontId="0" fillId="0" borderId="1" xfId="0" applyNumberFormat="1" applyBorder="1"/>
    <xf numFmtId="0" fontId="7" fillId="2" borderId="1" xfId="0" applyFont="1" applyFill="1" applyBorder="1" applyAlignment="1">
      <alignment horizontal="center" vertical="center"/>
    </xf>
    <xf numFmtId="0" fontId="6" fillId="0" borderId="0" xfId="0" applyFont="1"/>
    <xf numFmtId="0" fontId="8" fillId="0" borderId="0" xfId="0" applyFont="1"/>
    <xf numFmtId="0" fontId="6" fillId="4" borderId="1" xfId="0" applyFont="1" applyFill="1" applyBorder="1" applyAlignment="1">
      <alignment horizontal="left" vertical="center"/>
    </xf>
    <xf numFmtId="4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2" fontId="6" fillId="4" borderId="1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left" vertical="center"/>
    </xf>
    <xf numFmtId="4" fontId="6" fillId="5" borderId="1" xfId="0" applyNumberFormat="1" applyFont="1" applyFill="1" applyBorder="1" applyAlignment="1">
      <alignment horizontal="center" vertical="center"/>
    </xf>
    <xf numFmtId="43" fontId="6" fillId="5" borderId="1" xfId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2" fontId="6" fillId="5" borderId="1" xfId="0" applyNumberFormat="1" applyFont="1" applyFill="1" applyBorder="1" applyAlignment="1">
      <alignment horizontal="center" vertical="center"/>
    </xf>
    <xf numFmtId="3" fontId="6" fillId="5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4" fontId="6" fillId="5" borderId="1" xfId="0" applyNumberFormat="1" applyFont="1" applyFill="1" applyBorder="1" applyAlignment="1">
      <alignment horizontal="center"/>
    </xf>
    <xf numFmtId="4" fontId="6" fillId="4" borderId="1" xfId="0" applyNumberFormat="1" applyFont="1" applyFill="1" applyBorder="1" applyAlignment="1">
      <alignment horizontal="center"/>
    </xf>
    <xf numFmtId="164" fontId="6" fillId="5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wrapText="1"/>
    </xf>
    <xf numFmtId="0" fontId="6" fillId="4" borderId="1" xfId="0" applyFont="1" applyFill="1" applyBorder="1" applyAlignment="1">
      <alignment horizontal="center"/>
    </xf>
    <xf numFmtId="2" fontId="6" fillId="4" borderId="1" xfId="0" applyNumberFormat="1" applyFont="1" applyFill="1" applyBorder="1" applyAlignment="1">
      <alignment horizontal="center"/>
    </xf>
    <xf numFmtId="166" fontId="6" fillId="5" borderId="1" xfId="0" applyNumberFormat="1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wrapText="1"/>
    </xf>
    <xf numFmtId="0" fontId="8" fillId="5" borderId="1" xfId="0" applyFont="1" applyFill="1" applyBorder="1" applyAlignment="1">
      <alignment wrapText="1"/>
    </xf>
    <xf numFmtId="0" fontId="6" fillId="0" borderId="1" xfId="0" applyFont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166" fontId="0" fillId="5" borderId="1" xfId="0" applyNumberFormat="1" applyFill="1" applyBorder="1" applyAlignment="1">
      <alignment horizontal="center" vertical="center"/>
    </xf>
    <xf numFmtId="4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167" fontId="0" fillId="5" borderId="1" xfId="0" applyNumberForma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166" fontId="0" fillId="4" borderId="1" xfId="0" applyNumberFormat="1" applyFill="1" applyBorder="1" applyAlignment="1">
      <alignment horizontal="center" vertical="center"/>
    </xf>
    <xf numFmtId="4" fontId="0" fillId="4" borderId="1" xfId="0" applyNumberFormat="1" applyFill="1" applyBorder="1" applyAlignment="1">
      <alignment horizontal="center" vertical="center"/>
    </xf>
    <xf numFmtId="167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166" fontId="4" fillId="4" borderId="1" xfId="0" applyNumberFormat="1" applyFont="1" applyFill="1" applyBorder="1" applyAlignment="1">
      <alignment horizontal="center" vertical="center"/>
    </xf>
    <xf numFmtId="3" fontId="4" fillId="4" borderId="1" xfId="0" applyNumberFormat="1" applyFont="1" applyFill="1" applyBorder="1" applyAlignment="1">
      <alignment horizontal="center" vertical="center"/>
    </xf>
    <xf numFmtId="4" fontId="4" fillId="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4" fillId="0" borderId="1" xfId="2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0" xfId="0" applyFont="1"/>
    <xf numFmtId="44" fontId="4" fillId="0" borderId="1" xfId="0" applyNumberFormat="1" applyFont="1" applyBorder="1" applyAlignment="1">
      <alignment horizontal="center" vertical="center"/>
    </xf>
    <xf numFmtId="0" fontId="4" fillId="8" borderId="1" xfId="0" applyFont="1" applyFill="1" applyBorder="1" applyAlignment="1">
      <alignment horizontal="center"/>
    </xf>
    <xf numFmtId="0" fontId="5" fillId="8" borderId="1" xfId="0" applyFont="1" applyFill="1" applyBorder="1" applyAlignment="1">
      <alignment horizontal="left" vertical="center"/>
    </xf>
    <xf numFmtId="44" fontId="4" fillId="8" borderId="1" xfId="0" applyNumberFormat="1" applyFont="1" applyFill="1" applyBorder="1" applyAlignment="1">
      <alignment horizontal="center" vertical="center"/>
    </xf>
    <xf numFmtId="2" fontId="4" fillId="8" borderId="1" xfId="2" applyNumberFormat="1" applyFont="1" applyFill="1" applyBorder="1" applyAlignment="1">
      <alignment horizontal="center" vertical="center"/>
    </xf>
    <xf numFmtId="44" fontId="5" fillId="7" borderId="1" xfId="0" applyNumberFormat="1" applyFont="1" applyFill="1" applyBorder="1" applyAlignment="1">
      <alignment vertical="center"/>
    </xf>
    <xf numFmtId="2" fontId="5" fillId="7" borderId="1" xfId="2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4" fontId="5" fillId="0" borderId="5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11" fillId="7" borderId="11" xfId="0" applyFont="1" applyFill="1" applyBorder="1" applyAlignment="1">
      <alignment horizontal="center" vertical="center"/>
    </xf>
    <xf numFmtId="0" fontId="11" fillId="7" borderId="12" xfId="0" applyFont="1" applyFill="1" applyBorder="1" applyAlignment="1">
      <alignment horizontal="center" vertical="center"/>
    </xf>
    <xf numFmtId="3" fontId="5" fillId="0" borderId="8" xfId="0" applyNumberFormat="1" applyFont="1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3" fontId="5" fillId="0" borderId="11" xfId="0" applyNumberFormat="1" applyFont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 wrapText="1"/>
    </xf>
    <xf numFmtId="3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 vertical="center"/>
    </xf>
    <xf numFmtId="4" fontId="0" fillId="0" borderId="1" xfId="0" applyNumberFormat="1" applyBorder="1"/>
    <xf numFmtId="164" fontId="0" fillId="0" borderId="1" xfId="0" applyNumberFormat="1" applyBorder="1"/>
    <xf numFmtId="166" fontId="0" fillId="0" borderId="1" xfId="0" applyNumberFormat="1" applyBorder="1"/>
    <xf numFmtId="44" fontId="0" fillId="0" borderId="1" xfId="0" applyNumberFormat="1" applyBorder="1"/>
    <xf numFmtId="2" fontId="0" fillId="0" borderId="1" xfId="0" applyNumberFormat="1" applyBorder="1" applyAlignment="1">
      <alignment horizontal="right"/>
    </xf>
    <xf numFmtId="0" fontId="0" fillId="0" borderId="1" xfId="0" applyNumberFormat="1" applyBorder="1"/>
    <xf numFmtId="0" fontId="0" fillId="9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wrapText="1"/>
    </xf>
    <xf numFmtId="0" fontId="0" fillId="9" borderId="1" xfId="0" applyFill="1" applyBorder="1" applyAlignment="1">
      <alignment horizontal="center" vertical="center" wrapText="1"/>
    </xf>
    <xf numFmtId="0" fontId="0" fillId="9" borderId="1" xfId="0" applyFill="1" applyBorder="1"/>
    <xf numFmtId="0" fontId="0" fillId="9" borderId="1" xfId="0" quotePrefix="1" applyFill="1" applyBorder="1" applyAlignment="1">
      <alignment horizontal="center" vertical="center"/>
    </xf>
    <xf numFmtId="0" fontId="0" fillId="9" borderId="1" xfId="0" applyFill="1" applyBorder="1" applyAlignment="1">
      <alignment horizontal="center"/>
    </xf>
    <xf numFmtId="44" fontId="0" fillId="9" borderId="1" xfId="0" applyNumberFormat="1" applyFill="1" applyBorder="1" applyAlignment="1">
      <alignment horizontal="right"/>
    </xf>
    <xf numFmtId="2" fontId="0" fillId="9" borderId="1" xfId="0" applyNumberFormat="1" applyFill="1" applyBorder="1"/>
    <xf numFmtId="2" fontId="0" fillId="9" borderId="1" xfId="0" applyNumberFormat="1" applyFill="1" applyBorder="1" applyAlignment="1">
      <alignment horizontal="right"/>
    </xf>
    <xf numFmtId="4" fontId="15" fillId="9" borderId="5" xfId="0" applyNumberFormat="1" applyFont="1" applyFill="1" applyBorder="1" applyAlignment="1">
      <alignment horizontal="right"/>
    </xf>
    <xf numFmtId="4" fontId="15" fillId="9" borderId="6" xfId="0" applyNumberFormat="1" applyFont="1" applyFill="1" applyBorder="1" applyAlignment="1">
      <alignment horizontal="right"/>
    </xf>
    <xf numFmtId="0" fontId="4" fillId="9" borderId="1" xfId="0" applyFont="1" applyFill="1" applyBorder="1" applyAlignment="1">
      <alignment horizontal="center" vertical="center"/>
    </xf>
    <xf numFmtId="2" fontId="4" fillId="9" borderId="5" xfId="0" applyNumberFormat="1" applyFont="1" applyFill="1" applyBorder="1" applyAlignment="1">
      <alignment horizontal="right" vertical="center"/>
    </xf>
    <xf numFmtId="4" fontId="4" fillId="9" borderId="5" xfId="0" applyNumberFormat="1" applyFont="1" applyFill="1" applyBorder="1" applyAlignment="1">
      <alignment horizontal="right" vertical="center"/>
    </xf>
    <xf numFmtId="2" fontId="4" fillId="9" borderId="6" xfId="0" applyNumberFormat="1" applyFont="1" applyFill="1" applyBorder="1" applyAlignment="1">
      <alignment horizontal="right" vertical="center"/>
    </xf>
    <xf numFmtId="4" fontId="4" fillId="9" borderId="6" xfId="0" applyNumberFormat="1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0" fillId="9" borderId="1" xfId="0" applyNumberFormat="1" applyFill="1" applyBorder="1" applyAlignment="1">
      <alignment horizontal="right"/>
    </xf>
    <xf numFmtId="4" fontId="0" fillId="9" borderId="1" xfId="0" applyNumberFormat="1" applyFill="1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3" fontId="0" fillId="0" borderId="1" xfId="0" applyNumberFormat="1" applyBorder="1"/>
    <xf numFmtId="173" fontId="0" fillId="0" borderId="1" xfId="0" applyNumberFormat="1" applyBorder="1"/>
    <xf numFmtId="174" fontId="0" fillId="0" borderId="1" xfId="0" applyNumberFormat="1" applyBorder="1"/>
    <xf numFmtId="0" fontId="17" fillId="0" borderId="1" xfId="0" applyFont="1" applyBorder="1"/>
    <xf numFmtId="0" fontId="0" fillId="0" borderId="4" xfId="0" applyBorder="1" applyAlignment="1"/>
    <xf numFmtId="0" fontId="0" fillId="0" borderId="0" xfId="0" applyBorder="1"/>
    <xf numFmtId="0" fontId="0" fillId="0" borderId="1" xfId="0" applyBorder="1" applyAlignment="1"/>
    <xf numFmtId="164" fontId="0" fillId="0" borderId="7" xfId="0" applyNumberFormat="1" applyFill="1" applyBorder="1"/>
    <xf numFmtId="4" fontId="18" fillId="0" borderId="1" xfId="0" applyNumberFormat="1" applyFont="1" applyBorder="1"/>
    <xf numFmtId="0" fontId="19" fillId="0" borderId="1" xfId="0" applyFont="1" applyBorder="1" applyAlignment="1">
      <alignment horizontal="left" vertical="center" wrapText="1"/>
    </xf>
    <xf numFmtId="0" fontId="4" fillId="0" borderId="1" xfId="0" applyFont="1" applyBorder="1"/>
    <xf numFmtId="173" fontId="4" fillId="0" borderId="1" xfId="0" applyNumberFormat="1" applyFont="1" applyBorder="1"/>
    <xf numFmtId="174" fontId="4" fillId="0" borderId="1" xfId="0" applyNumberFormat="1" applyFont="1" applyBorder="1"/>
    <xf numFmtId="3" fontId="4" fillId="0" borderId="1" xfId="0" applyNumberFormat="1" applyFont="1" applyBorder="1"/>
    <xf numFmtId="166" fontId="4" fillId="0" borderId="1" xfId="0" applyNumberFormat="1" applyFont="1" applyBorder="1"/>
    <xf numFmtId="0" fontId="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4" fillId="0" borderId="1" xfId="0" applyFont="1" applyBorder="1" applyAlignment="1">
      <alignment horizontal="left" vertical="center" wrapText="1"/>
    </xf>
    <xf numFmtId="4" fontId="14" fillId="0" borderId="1" xfId="0" applyNumberFormat="1" applyFont="1" applyBorder="1"/>
    <xf numFmtId="0" fontId="0" fillId="9" borderId="5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/>
    </xf>
    <xf numFmtId="0" fontId="0" fillId="9" borderId="3" xfId="0" applyFill="1" applyBorder="1" applyAlignment="1">
      <alignment horizontal="center"/>
    </xf>
    <xf numFmtId="0" fontId="0" fillId="9" borderId="4" xfId="0" applyFill="1" applyBorder="1" applyAlignment="1">
      <alignment horizontal="center"/>
    </xf>
    <xf numFmtId="0" fontId="0" fillId="9" borderId="6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2" fontId="0" fillId="9" borderId="1" xfId="0" applyNumberFormat="1" applyFill="1" applyBorder="1" applyAlignment="1">
      <alignment horizontal="center" vertical="center"/>
    </xf>
    <xf numFmtId="0" fontId="0" fillId="9" borderId="2" xfId="0" applyFill="1" applyBorder="1"/>
    <xf numFmtId="0" fontId="0" fillId="9" borderId="3" xfId="0" applyFill="1" applyBorder="1"/>
    <xf numFmtId="0" fontId="0" fillId="9" borderId="4" xfId="0" applyFill="1" applyBorder="1"/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2" fillId="3" borderId="0" xfId="0" applyFont="1" applyFill="1" applyAlignment="1">
      <alignment horizontal="left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1" xfId="0" applyFont="1" applyBorder="1" applyAlignme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A1804-646F-4E93-8EE9-E1BBE009F514}">
  <dimension ref="A1:O23"/>
  <sheetViews>
    <sheetView topLeftCell="A17" zoomScale="108" zoomScaleNormal="108" workbookViewId="0">
      <selection activeCell="D18" sqref="D18"/>
    </sheetView>
  </sheetViews>
  <sheetFormatPr defaultRowHeight="14.5" x14ac:dyDescent="0.35"/>
  <cols>
    <col min="1" max="1" width="18.54296875" customWidth="1"/>
    <col min="2" max="2" width="21.54296875" customWidth="1"/>
    <col min="3" max="3" width="12.26953125" customWidth="1"/>
    <col min="4" max="4" width="12.81640625" customWidth="1"/>
    <col min="5" max="5" width="11.453125" customWidth="1"/>
    <col min="6" max="6" width="12.1796875" customWidth="1"/>
    <col min="7" max="7" width="12.7265625" customWidth="1"/>
    <col min="8" max="8" width="12.1796875" customWidth="1"/>
    <col min="9" max="10" width="11.81640625" customWidth="1"/>
    <col min="11" max="11" width="12.7265625" customWidth="1"/>
    <col min="12" max="13" width="11.54296875" customWidth="1"/>
    <col min="14" max="14" width="11.453125" customWidth="1"/>
    <col min="15" max="15" width="12.26953125" customWidth="1"/>
  </cols>
  <sheetData>
    <row r="1" spans="1:15" x14ac:dyDescent="0.35">
      <c r="A1" t="s">
        <v>17</v>
      </c>
    </row>
    <row r="2" spans="1:15" x14ac:dyDescent="0.35">
      <c r="A2" t="s">
        <v>0</v>
      </c>
    </row>
    <row r="4" spans="1:15" x14ac:dyDescent="0.35">
      <c r="A4" s="159" t="s">
        <v>1</v>
      </c>
      <c r="B4" s="160" t="s">
        <v>2</v>
      </c>
      <c r="C4" s="161" t="s">
        <v>3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3"/>
    </row>
    <row r="5" spans="1:15" x14ac:dyDescent="0.35">
      <c r="A5" s="164"/>
      <c r="B5" s="165"/>
      <c r="C5" s="166" t="s">
        <v>4</v>
      </c>
      <c r="D5" s="166" t="s">
        <v>5</v>
      </c>
      <c r="E5" s="166" t="s">
        <v>6</v>
      </c>
      <c r="F5" s="166" t="s">
        <v>7</v>
      </c>
      <c r="G5" s="166" t="s">
        <v>8</v>
      </c>
      <c r="H5" s="166" t="s">
        <v>9</v>
      </c>
      <c r="I5" s="166" t="s">
        <v>10</v>
      </c>
      <c r="J5" s="166" t="s">
        <v>11</v>
      </c>
      <c r="K5" s="166" t="s">
        <v>12</v>
      </c>
      <c r="L5" s="166" t="s">
        <v>13</v>
      </c>
      <c r="M5" s="166" t="s">
        <v>14</v>
      </c>
      <c r="N5" s="166" t="s">
        <v>15</v>
      </c>
      <c r="O5" s="166" t="s">
        <v>16</v>
      </c>
    </row>
    <row r="6" spans="1:15" ht="34.5" customHeight="1" x14ac:dyDescent="0.35">
      <c r="A6" s="3" t="s">
        <v>18</v>
      </c>
      <c r="B6" s="5" t="s">
        <v>22</v>
      </c>
      <c r="C6" s="6">
        <v>3.07</v>
      </c>
      <c r="D6" s="6">
        <v>3.09</v>
      </c>
      <c r="E6" s="6">
        <v>2.97</v>
      </c>
      <c r="F6" s="6">
        <v>3.04</v>
      </c>
      <c r="G6" s="6">
        <v>3.08</v>
      </c>
      <c r="H6" s="6">
        <v>3.09</v>
      </c>
      <c r="I6" s="6">
        <v>3.07</v>
      </c>
      <c r="J6" s="6">
        <v>3.08</v>
      </c>
      <c r="K6" s="6">
        <v>3.06</v>
      </c>
      <c r="L6" s="6">
        <v>3.12</v>
      </c>
      <c r="M6" s="6">
        <v>3.09</v>
      </c>
      <c r="N6" s="6">
        <v>3.1</v>
      </c>
      <c r="O6" s="6">
        <f>SUM(C6:N6)</f>
        <v>36.860000000000007</v>
      </c>
    </row>
    <row r="7" spans="1:15" ht="39" customHeight="1" x14ac:dyDescent="0.35">
      <c r="A7" s="4" t="s">
        <v>19</v>
      </c>
      <c r="B7" s="5" t="s">
        <v>22</v>
      </c>
      <c r="C7" s="6">
        <v>2.27</v>
      </c>
      <c r="D7" s="6">
        <v>2.29</v>
      </c>
      <c r="E7" s="6">
        <v>2.2000000000000002</v>
      </c>
      <c r="F7" s="6">
        <v>2.25</v>
      </c>
      <c r="G7" s="6">
        <v>2.2799999999999998</v>
      </c>
      <c r="H7" s="6">
        <v>2.29</v>
      </c>
      <c r="I7" s="6">
        <v>2.2799999999999998</v>
      </c>
      <c r="J7" s="6">
        <v>2.2799999999999998</v>
      </c>
      <c r="K7" s="6">
        <v>2.27</v>
      </c>
      <c r="L7" s="6">
        <v>2.31</v>
      </c>
      <c r="M7" s="6">
        <v>2.29</v>
      </c>
      <c r="N7" s="6">
        <v>2.2999999999999998</v>
      </c>
      <c r="O7" s="6">
        <v>27.28</v>
      </c>
    </row>
    <row r="8" spans="1:15" ht="36.75" customHeight="1" x14ac:dyDescent="0.35">
      <c r="A8" s="4" t="s">
        <v>20</v>
      </c>
      <c r="B8" s="5" t="s">
        <v>22</v>
      </c>
      <c r="C8" s="6">
        <v>1.67</v>
      </c>
      <c r="D8" s="6">
        <v>1.68</v>
      </c>
      <c r="E8" s="6">
        <v>1.61</v>
      </c>
      <c r="F8" s="6">
        <v>1.65</v>
      </c>
      <c r="G8" s="6">
        <v>1.67</v>
      </c>
      <c r="H8" s="6">
        <v>1.68</v>
      </c>
      <c r="I8" s="6">
        <v>1.67</v>
      </c>
      <c r="J8" s="6">
        <v>1.67</v>
      </c>
      <c r="K8" s="6">
        <v>1.66</v>
      </c>
      <c r="L8" s="6">
        <v>1.69</v>
      </c>
      <c r="M8" s="6">
        <v>1.68</v>
      </c>
      <c r="N8" s="6">
        <v>1.68</v>
      </c>
      <c r="O8" s="6">
        <v>20</v>
      </c>
    </row>
    <row r="9" spans="1:15" ht="37.5" customHeight="1" x14ac:dyDescent="0.35">
      <c r="A9" s="3" t="s">
        <v>21</v>
      </c>
      <c r="B9" s="5" t="s">
        <v>23</v>
      </c>
      <c r="C9" s="6">
        <v>0.91</v>
      </c>
      <c r="D9" s="6">
        <v>0.91</v>
      </c>
      <c r="E9" s="6">
        <v>0.88</v>
      </c>
      <c r="F9" s="7">
        <v>0.9</v>
      </c>
      <c r="G9" s="6">
        <v>0.91</v>
      </c>
      <c r="H9" s="6">
        <v>0.91</v>
      </c>
      <c r="I9" s="6">
        <v>0.91</v>
      </c>
      <c r="J9" s="6">
        <v>0.91</v>
      </c>
      <c r="K9" s="6">
        <v>0.91</v>
      </c>
      <c r="L9" s="6">
        <v>0.92</v>
      </c>
      <c r="M9" s="6">
        <v>0.91</v>
      </c>
      <c r="N9" s="6">
        <v>0.92</v>
      </c>
      <c r="O9" s="6">
        <v>10.92</v>
      </c>
    </row>
    <row r="10" spans="1:15" ht="38.25" customHeight="1" x14ac:dyDescent="0.35">
      <c r="A10" s="3" t="s">
        <v>24</v>
      </c>
      <c r="B10" s="5" t="s">
        <v>25</v>
      </c>
      <c r="C10" s="6">
        <v>1.47</v>
      </c>
      <c r="D10" s="6">
        <v>1.48</v>
      </c>
      <c r="E10" s="6">
        <v>1.42</v>
      </c>
      <c r="F10" s="6">
        <v>1.45</v>
      </c>
      <c r="G10" s="6">
        <v>1.48</v>
      </c>
      <c r="H10" s="6">
        <v>1.48</v>
      </c>
      <c r="I10" s="6">
        <v>1.47</v>
      </c>
      <c r="J10" s="6">
        <v>1.48</v>
      </c>
      <c r="K10" s="6">
        <v>1.47</v>
      </c>
      <c r="L10" s="6">
        <v>1.49</v>
      </c>
      <c r="M10" s="6">
        <v>1.48</v>
      </c>
      <c r="N10" s="6">
        <v>1.49</v>
      </c>
      <c r="O10" s="6">
        <v>17.66</v>
      </c>
    </row>
    <row r="11" spans="1:15" ht="37.5" customHeight="1" x14ac:dyDescent="0.35">
      <c r="A11" s="3" t="s">
        <v>26</v>
      </c>
      <c r="B11" s="5" t="s">
        <v>167</v>
      </c>
      <c r="C11" s="6">
        <v>1.64</v>
      </c>
      <c r="D11" s="6">
        <v>1.65</v>
      </c>
      <c r="E11" s="6">
        <v>1.58</v>
      </c>
      <c r="F11" s="6">
        <v>1.62</v>
      </c>
      <c r="G11" s="6">
        <v>1.64</v>
      </c>
      <c r="H11" s="6">
        <v>1.65</v>
      </c>
      <c r="I11" s="6">
        <v>1.64</v>
      </c>
      <c r="J11" s="6">
        <v>1.64</v>
      </c>
      <c r="K11" s="6">
        <v>1.63</v>
      </c>
      <c r="L11" s="6">
        <v>1.66</v>
      </c>
      <c r="M11" s="6">
        <v>1.65</v>
      </c>
      <c r="N11" s="6">
        <v>1.65</v>
      </c>
      <c r="O11" s="6">
        <v>19.649999999999999</v>
      </c>
    </row>
    <row r="12" spans="1:15" ht="40.5" customHeight="1" x14ac:dyDescent="0.35">
      <c r="A12" s="3" t="s">
        <v>27</v>
      </c>
      <c r="B12" s="5" t="s">
        <v>37</v>
      </c>
      <c r="C12" s="6">
        <v>1.91</v>
      </c>
      <c r="D12" s="6">
        <v>1.92</v>
      </c>
      <c r="E12" s="6">
        <v>1.85</v>
      </c>
      <c r="F12" s="6">
        <v>1.89</v>
      </c>
      <c r="G12" s="6">
        <v>1.91</v>
      </c>
      <c r="H12" s="6">
        <v>1.92</v>
      </c>
      <c r="I12" s="6">
        <v>1.91</v>
      </c>
      <c r="J12" s="6">
        <v>1.91</v>
      </c>
      <c r="K12" s="6">
        <v>1.9</v>
      </c>
      <c r="L12" s="6">
        <v>1.94</v>
      </c>
      <c r="M12" s="6">
        <v>1.92</v>
      </c>
      <c r="N12" s="6">
        <v>1.93</v>
      </c>
      <c r="O12" s="6">
        <v>22.9</v>
      </c>
    </row>
    <row r="13" spans="1:15" ht="42" customHeight="1" x14ac:dyDescent="0.35">
      <c r="A13" s="3" t="s">
        <v>28</v>
      </c>
      <c r="B13" s="5" t="s">
        <v>37</v>
      </c>
      <c r="C13" s="7">
        <v>2</v>
      </c>
      <c r="D13" s="6">
        <v>2.0099999999999998</v>
      </c>
      <c r="E13" s="6">
        <v>1.94</v>
      </c>
      <c r="F13" s="6">
        <v>1.98</v>
      </c>
      <c r="G13" s="6">
        <v>2.0099999999999998</v>
      </c>
      <c r="H13" s="6">
        <v>2.0099999999999998</v>
      </c>
      <c r="I13" s="6">
        <v>2</v>
      </c>
      <c r="J13" s="6">
        <v>2.0099999999999998</v>
      </c>
      <c r="K13" s="6">
        <v>2</v>
      </c>
      <c r="L13" s="6">
        <v>2.0299999999999998</v>
      </c>
      <c r="M13" s="6">
        <v>2.0099999999999998</v>
      </c>
      <c r="N13" s="6">
        <v>2.02</v>
      </c>
      <c r="O13" s="6">
        <v>24.01</v>
      </c>
    </row>
    <row r="14" spans="1:15" ht="39" customHeight="1" x14ac:dyDescent="0.35">
      <c r="A14" s="3" t="s">
        <v>29</v>
      </c>
      <c r="B14" s="5" t="s">
        <v>38</v>
      </c>
      <c r="C14" s="6">
        <v>1.67</v>
      </c>
      <c r="D14" s="6">
        <v>1.68</v>
      </c>
      <c r="E14" s="6">
        <v>1.61</v>
      </c>
      <c r="F14" s="6">
        <v>1.65</v>
      </c>
      <c r="G14" s="6">
        <v>1.67</v>
      </c>
      <c r="H14" s="6">
        <v>1.68</v>
      </c>
      <c r="I14" s="6">
        <v>1.67</v>
      </c>
      <c r="J14" s="6">
        <v>1.67</v>
      </c>
      <c r="K14" s="6">
        <v>1.66</v>
      </c>
      <c r="L14" s="6">
        <v>1.69</v>
      </c>
      <c r="M14" s="6">
        <v>1.68</v>
      </c>
      <c r="N14" s="6">
        <v>1.68</v>
      </c>
      <c r="O14" s="6">
        <v>20</v>
      </c>
    </row>
    <row r="15" spans="1:15" ht="38.25" customHeight="1" x14ac:dyDescent="0.35">
      <c r="A15" s="3" t="s">
        <v>30</v>
      </c>
      <c r="B15" s="5" t="s">
        <v>38</v>
      </c>
      <c r="C15" s="6">
        <v>1.91</v>
      </c>
      <c r="D15" s="6">
        <v>1.93</v>
      </c>
      <c r="E15" s="6">
        <v>1.85</v>
      </c>
      <c r="F15" s="6">
        <v>1.89</v>
      </c>
      <c r="G15" s="6">
        <v>1.92</v>
      </c>
      <c r="H15" s="6">
        <v>1.93</v>
      </c>
      <c r="I15" s="6">
        <v>1.92</v>
      </c>
      <c r="J15" s="6">
        <v>1.92</v>
      </c>
      <c r="K15" s="6">
        <v>1.91</v>
      </c>
      <c r="L15" s="6">
        <v>1.94</v>
      </c>
      <c r="M15" s="6">
        <v>1.93</v>
      </c>
      <c r="N15" s="6">
        <v>1.94</v>
      </c>
      <c r="O15" s="6">
        <v>22.98</v>
      </c>
    </row>
    <row r="16" spans="1:15" ht="40.5" customHeight="1" x14ac:dyDescent="0.35">
      <c r="A16" s="3" t="s">
        <v>31</v>
      </c>
      <c r="B16" s="5" t="s">
        <v>39</v>
      </c>
      <c r="C16" s="6">
        <v>12.51</v>
      </c>
      <c r="D16" s="6">
        <v>12.59</v>
      </c>
      <c r="E16" s="6">
        <v>12.12</v>
      </c>
      <c r="F16" s="6">
        <v>12.37</v>
      </c>
      <c r="G16" s="6">
        <v>12.55</v>
      </c>
      <c r="H16" s="6">
        <v>12.59</v>
      </c>
      <c r="I16" s="6">
        <v>12.53</v>
      </c>
      <c r="J16" s="6">
        <v>12.55</v>
      </c>
      <c r="K16" s="6">
        <v>12.49</v>
      </c>
      <c r="L16" s="6">
        <v>12.71</v>
      </c>
      <c r="M16" s="6">
        <v>12.59</v>
      </c>
      <c r="N16" s="6">
        <v>12.65</v>
      </c>
      <c r="O16" s="6">
        <v>150.25</v>
      </c>
    </row>
    <row r="17" spans="1:15" ht="43.5" customHeight="1" x14ac:dyDescent="0.35">
      <c r="A17" s="3" t="s">
        <v>32</v>
      </c>
      <c r="B17" s="5" t="s">
        <v>39</v>
      </c>
      <c r="C17" s="6">
        <v>7.66</v>
      </c>
      <c r="D17" s="7">
        <v>7.7</v>
      </c>
      <c r="E17" s="6">
        <v>7.42</v>
      </c>
      <c r="F17" s="6">
        <v>7.57</v>
      </c>
      <c r="G17" s="6">
        <v>7.68</v>
      </c>
      <c r="H17" s="7">
        <v>7.7</v>
      </c>
      <c r="I17" s="6">
        <v>7.67</v>
      </c>
      <c r="J17" s="6">
        <v>7.68</v>
      </c>
      <c r="K17" s="6">
        <v>7.64</v>
      </c>
      <c r="L17" s="6">
        <v>7.78</v>
      </c>
      <c r="M17" s="6">
        <v>7.7</v>
      </c>
      <c r="N17" s="6">
        <v>7.74</v>
      </c>
      <c r="O17" s="6">
        <v>91.95</v>
      </c>
    </row>
    <row r="18" spans="1:15" ht="47.25" customHeight="1" x14ac:dyDescent="0.35">
      <c r="A18" s="3" t="s">
        <v>33</v>
      </c>
      <c r="B18" s="5" t="s">
        <v>38</v>
      </c>
      <c r="C18" s="6">
        <v>1.03</v>
      </c>
      <c r="D18" s="6">
        <v>1.03</v>
      </c>
      <c r="E18" s="6">
        <v>0.99</v>
      </c>
      <c r="F18" s="6">
        <v>1.02</v>
      </c>
      <c r="G18" s="6">
        <v>1.03</v>
      </c>
      <c r="H18" s="6">
        <v>1.03</v>
      </c>
      <c r="I18" s="6">
        <v>1.03</v>
      </c>
      <c r="J18" s="6">
        <v>1.03</v>
      </c>
      <c r="K18" s="6">
        <v>1.03</v>
      </c>
      <c r="L18" s="6">
        <v>1.04</v>
      </c>
      <c r="M18" s="6">
        <v>1.03</v>
      </c>
      <c r="N18" s="6">
        <v>1.04</v>
      </c>
      <c r="O18" s="6">
        <v>12.34</v>
      </c>
    </row>
    <row r="19" spans="1:15" ht="45" customHeight="1" x14ac:dyDescent="0.35">
      <c r="A19" s="3" t="s">
        <v>34</v>
      </c>
      <c r="B19" s="5" t="s">
        <v>40</v>
      </c>
      <c r="C19" s="6">
        <v>1.1299999999999999</v>
      </c>
      <c r="D19" s="6">
        <v>1.1399999999999999</v>
      </c>
      <c r="E19" s="6">
        <v>1.0900000000000001</v>
      </c>
      <c r="F19" s="6">
        <v>1.1200000000000001</v>
      </c>
      <c r="G19" s="6">
        <v>1.1299999999999999</v>
      </c>
      <c r="H19" s="6">
        <v>1.1399999999999999</v>
      </c>
      <c r="I19" s="6">
        <v>1.1299999999999999</v>
      </c>
      <c r="J19" s="6">
        <v>1.1299999999999999</v>
      </c>
      <c r="K19" s="6">
        <v>1.1299999999999999</v>
      </c>
      <c r="L19" s="6">
        <v>1.1499999999999999</v>
      </c>
      <c r="M19" s="6">
        <v>1.1399999999999999</v>
      </c>
      <c r="N19" s="6">
        <v>1.1399999999999999</v>
      </c>
      <c r="O19" s="6">
        <v>13.56</v>
      </c>
    </row>
    <row r="20" spans="1:15" ht="45.75" customHeight="1" x14ac:dyDescent="0.35">
      <c r="A20" s="3" t="s">
        <v>35</v>
      </c>
      <c r="B20" s="5" t="s">
        <v>168</v>
      </c>
      <c r="C20" s="6">
        <v>22.97</v>
      </c>
      <c r="D20" s="6">
        <v>23.11</v>
      </c>
      <c r="E20" s="6">
        <v>22.25</v>
      </c>
      <c r="F20" s="6">
        <v>22.72</v>
      </c>
      <c r="G20" s="6">
        <v>23.04</v>
      </c>
      <c r="H20" s="6">
        <v>23.11</v>
      </c>
      <c r="I20" s="6">
        <v>23</v>
      </c>
      <c r="J20" s="6">
        <v>23.04</v>
      </c>
      <c r="K20" s="6">
        <v>22.93</v>
      </c>
      <c r="L20" s="6">
        <v>23.33</v>
      </c>
      <c r="M20" s="6">
        <v>23.11</v>
      </c>
      <c r="N20" s="6">
        <v>23.22</v>
      </c>
      <c r="O20" s="6">
        <v>275.83</v>
      </c>
    </row>
    <row r="21" spans="1:15" ht="6.75" customHeight="1" x14ac:dyDescent="0.35">
      <c r="A21" s="3"/>
      <c r="B21" s="1"/>
      <c r="C21" s="6"/>
      <c r="D21" s="2"/>
      <c r="E21" s="6"/>
      <c r="F21" s="2"/>
      <c r="G21" s="2"/>
      <c r="H21" s="2"/>
      <c r="I21" s="2"/>
      <c r="J21" s="6"/>
      <c r="K21" s="6"/>
      <c r="L21" s="6"/>
      <c r="M21" s="6"/>
      <c r="N21" s="6"/>
      <c r="O21" s="6"/>
    </row>
    <row r="22" spans="1:15" ht="42" customHeight="1" x14ac:dyDescent="0.35">
      <c r="A22" s="167" t="s">
        <v>36</v>
      </c>
      <c r="B22" s="168" t="s">
        <v>41</v>
      </c>
      <c r="C22" s="169">
        <v>63.8</v>
      </c>
      <c r="D22" s="169">
        <v>64.2</v>
      </c>
      <c r="E22" s="169">
        <v>61.8</v>
      </c>
      <c r="F22" s="169">
        <v>63.1</v>
      </c>
      <c r="G22" s="169">
        <v>64</v>
      </c>
      <c r="H22" s="169">
        <v>64.2</v>
      </c>
      <c r="I22" s="169">
        <v>63.9</v>
      </c>
      <c r="J22" s="169">
        <v>64</v>
      </c>
      <c r="K22" s="169">
        <v>63.7</v>
      </c>
      <c r="L22" s="169">
        <v>64.8</v>
      </c>
      <c r="M22" s="169">
        <v>64.2</v>
      </c>
      <c r="N22" s="169">
        <v>64.5</v>
      </c>
      <c r="O22" s="169">
        <f>SUM(C22:N22)</f>
        <v>766.19999999999993</v>
      </c>
    </row>
    <row r="23" spans="1:15" x14ac:dyDescent="0.35">
      <c r="C23" s="9"/>
    </row>
  </sheetData>
  <mergeCells count="3">
    <mergeCell ref="C4:O4"/>
    <mergeCell ref="A4:A5"/>
    <mergeCell ref="B4:B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1CF03-A8C4-4357-B29D-64FA45258013}">
  <dimension ref="A1:R29"/>
  <sheetViews>
    <sheetView tabSelected="1" topLeftCell="E1" zoomScale="89" zoomScaleNormal="89" workbookViewId="0">
      <selection activeCell="T19" sqref="T19"/>
    </sheetView>
  </sheetViews>
  <sheetFormatPr defaultRowHeight="14.5" x14ac:dyDescent="0.35"/>
  <cols>
    <col min="1" max="1" width="23.1796875" customWidth="1"/>
    <col min="2" max="2" width="9.7265625" customWidth="1"/>
    <col min="3" max="3" width="13.453125" bestFit="1" customWidth="1"/>
    <col min="4" max="4" width="13.6328125" customWidth="1"/>
    <col min="5" max="5" width="9.36328125" customWidth="1"/>
    <col min="6" max="6" width="12.81640625" customWidth="1"/>
    <col min="7" max="7" width="13.08984375" customWidth="1"/>
    <col min="8" max="8" width="9.6328125" customWidth="1"/>
    <col min="9" max="9" width="15.26953125" customWidth="1"/>
    <col min="10" max="10" width="12.1796875" customWidth="1"/>
    <col min="11" max="11" width="9.54296875" customWidth="1"/>
    <col min="12" max="12" width="13.08984375" customWidth="1"/>
    <col min="13" max="13" width="13.90625" customWidth="1"/>
    <col min="14" max="14" width="9.6328125" customWidth="1"/>
    <col min="15" max="15" width="14.1796875" customWidth="1"/>
    <col min="16" max="16" width="12" customWidth="1"/>
    <col min="17" max="17" width="9.36328125" bestFit="1" customWidth="1"/>
    <col min="18" max="18" width="17.1796875" customWidth="1"/>
  </cols>
  <sheetData>
    <row r="1" spans="1:18" ht="18.5" x14ac:dyDescent="0.45">
      <c r="A1" s="155" t="s">
        <v>166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</row>
    <row r="3" spans="1:18" x14ac:dyDescent="0.35">
      <c r="A3" s="70" t="s">
        <v>132</v>
      </c>
      <c r="B3" s="135" t="s">
        <v>133</v>
      </c>
      <c r="C3" s="136"/>
      <c r="D3" s="137"/>
      <c r="E3" s="135" t="s">
        <v>134</v>
      </c>
      <c r="F3" s="136"/>
      <c r="G3" s="137"/>
      <c r="H3" s="135" t="s">
        <v>135</v>
      </c>
      <c r="I3" s="136"/>
      <c r="J3" s="137"/>
      <c r="K3" s="135" t="s">
        <v>136</v>
      </c>
      <c r="L3" s="136"/>
      <c r="M3" s="137"/>
      <c r="N3" s="135" t="s">
        <v>137</v>
      </c>
      <c r="O3" s="136"/>
      <c r="P3" s="137"/>
      <c r="Q3" s="135" t="s">
        <v>138</v>
      </c>
      <c r="R3" s="137"/>
    </row>
    <row r="4" spans="1:18" ht="43.5" x14ac:dyDescent="0.35">
      <c r="A4" s="71"/>
      <c r="B4" s="57" t="s">
        <v>139</v>
      </c>
      <c r="C4" s="57" t="s">
        <v>140</v>
      </c>
      <c r="D4" s="57" t="s">
        <v>141</v>
      </c>
      <c r="E4" s="57" t="s">
        <v>139</v>
      </c>
      <c r="F4" s="57" t="s">
        <v>140</v>
      </c>
      <c r="G4" s="57" t="s">
        <v>141</v>
      </c>
      <c r="H4" s="57" t="s">
        <v>139</v>
      </c>
      <c r="I4" s="57" t="s">
        <v>140</v>
      </c>
      <c r="J4" s="57" t="s">
        <v>141</v>
      </c>
      <c r="K4" s="57" t="s">
        <v>139</v>
      </c>
      <c r="L4" s="57" t="s">
        <v>140</v>
      </c>
      <c r="M4" s="57" t="s">
        <v>141</v>
      </c>
      <c r="N4" s="57" t="s">
        <v>139</v>
      </c>
      <c r="O4" s="57" t="s">
        <v>140</v>
      </c>
      <c r="P4" s="57" t="s">
        <v>141</v>
      </c>
      <c r="Q4" s="57" t="s">
        <v>139</v>
      </c>
      <c r="R4" s="57" t="s">
        <v>140</v>
      </c>
    </row>
    <row r="5" spans="1:18" x14ac:dyDescent="0.35">
      <c r="A5" s="1"/>
      <c r="B5" s="1"/>
      <c r="C5" s="1"/>
      <c r="D5" s="1"/>
      <c r="E5" s="1"/>
      <c r="F5" s="1"/>
      <c r="G5" s="1"/>
      <c r="H5" s="111"/>
      <c r="I5" s="1"/>
      <c r="J5" s="1"/>
      <c r="K5" s="1"/>
      <c r="L5" s="1"/>
      <c r="M5" s="1"/>
      <c r="N5" s="1"/>
      <c r="O5" s="1"/>
      <c r="P5" s="1"/>
      <c r="Q5" s="111"/>
      <c r="R5" s="1"/>
    </row>
    <row r="6" spans="1:18" x14ac:dyDescent="0.35">
      <c r="A6" s="1" t="s">
        <v>60</v>
      </c>
      <c r="B6" s="1">
        <v>13.2</v>
      </c>
      <c r="C6" s="13">
        <v>316800</v>
      </c>
      <c r="D6" s="13">
        <v>24000</v>
      </c>
      <c r="E6" s="111">
        <v>5</v>
      </c>
      <c r="F6" s="13">
        <f>D6*E6</f>
        <v>120000</v>
      </c>
      <c r="G6" s="13">
        <f>F6/E6</f>
        <v>24000</v>
      </c>
      <c r="H6" s="111">
        <v>3</v>
      </c>
      <c r="I6" s="13">
        <f>G6*H6</f>
        <v>72000</v>
      </c>
      <c r="J6" s="112">
        <v>24000</v>
      </c>
      <c r="K6" s="111">
        <v>41.5</v>
      </c>
      <c r="L6" s="13">
        <f>K6*J6</f>
        <v>996000</v>
      </c>
      <c r="M6" s="112">
        <v>24000</v>
      </c>
      <c r="N6" s="1">
        <v>1.1000000000000001</v>
      </c>
      <c r="O6" s="140">
        <f>M6*N6</f>
        <v>26400.000000000004</v>
      </c>
      <c r="P6" s="112">
        <v>24000</v>
      </c>
      <c r="Q6" s="1">
        <v>63.8</v>
      </c>
      <c r="R6" s="139">
        <f>P6*Q6</f>
        <v>1531200</v>
      </c>
    </row>
    <row r="7" spans="1:18" x14ac:dyDescent="0.35">
      <c r="A7" s="1" t="s">
        <v>142</v>
      </c>
      <c r="B7" s="1">
        <v>13.5</v>
      </c>
      <c r="C7" s="140">
        <f>D7*B7</f>
        <v>324000</v>
      </c>
      <c r="D7" s="13">
        <v>24000</v>
      </c>
      <c r="E7" s="1">
        <v>4.8</v>
      </c>
      <c r="F7" s="13">
        <f t="shared" ref="F7:F17" si="0">D7*E7</f>
        <v>115200</v>
      </c>
      <c r="G7" s="13">
        <f t="shared" ref="G7:G16" si="1">F7/E7</f>
        <v>24000</v>
      </c>
      <c r="H7" s="1">
        <v>2.8</v>
      </c>
      <c r="I7" s="13">
        <f t="shared" ref="I7:I17" si="2">G7*H7</f>
        <v>67200</v>
      </c>
      <c r="J7" s="112">
        <v>24000</v>
      </c>
      <c r="K7" s="1">
        <v>41.9</v>
      </c>
      <c r="L7" s="13">
        <f t="shared" ref="L7:L17" si="3">K7*J7</f>
        <v>1005600</v>
      </c>
      <c r="M7" s="112">
        <v>24000</v>
      </c>
      <c r="N7" s="1">
        <v>1.2</v>
      </c>
      <c r="O7" s="140">
        <f t="shared" ref="O7:O17" si="4">M7*N7</f>
        <v>28800</v>
      </c>
      <c r="P7" s="112">
        <v>24000</v>
      </c>
      <c r="Q7" s="1">
        <v>64.2</v>
      </c>
      <c r="R7" s="139">
        <f t="shared" ref="R7:R17" si="5">P7*Q7</f>
        <v>1540800</v>
      </c>
    </row>
    <row r="8" spans="1:18" x14ac:dyDescent="0.35">
      <c r="A8" s="1" t="s">
        <v>62</v>
      </c>
      <c r="B8" s="1">
        <v>12.1</v>
      </c>
      <c r="C8" s="140">
        <f t="shared" ref="C8:C17" si="6">D8*B8</f>
        <v>290400</v>
      </c>
      <c r="D8" s="13">
        <v>24000</v>
      </c>
      <c r="E8" s="1">
        <v>4.8</v>
      </c>
      <c r="F8" s="13">
        <f t="shared" si="0"/>
        <v>115200</v>
      </c>
      <c r="G8" s="13">
        <f t="shared" si="1"/>
        <v>24000</v>
      </c>
      <c r="H8" s="1">
        <v>3.1</v>
      </c>
      <c r="I8" s="13">
        <v>75950</v>
      </c>
      <c r="J8" s="112">
        <v>24000</v>
      </c>
      <c r="K8" s="115">
        <v>40.799999999999997</v>
      </c>
      <c r="L8" s="13">
        <f t="shared" si="3"/>
        <v>979199.99999999988</v>
      </c>
      <c r="M8" s="112">
        <v>24000</v>
      </c>
      <c r="N8" s="146">
        <v>1</v>
      </c>
      <c r="O8" s="140">
        <f t="shared" si="4"/>
        <v>24000</v>
      </c>
      <c r="P8" s="112">
        <v>24000</v>
      </c>
      <c r="Q8" s="1">
        <v>61.8</v>
      </c>
      <c r="R8" s="139">
        <v>1484750</v>
      </c>
    </row>
    <row r="9" spans="1:18" x14ac:dyDescent="0.35">
      <c r="A9" s="1" t="s">
        <v>63</v>
      </c>
      <c r="B9" s="1">
        <v>12</v>
      </c>
      <c r="C9" s="140">
        <f t="shared" si="6"/>
        <v>288000</v>
      </c>
      <c r="D9" s="13">
        <v>24000</v>
      </c>
      <c r="E9" s="1">
        <v>4.5</v>
      </c>
      <c r="F9" s="13">
        <f t="shared" si="0"/>
        <v>108000</v>
      </c>
      <c r="G9" s="13">
        <f t="shared" si="1"/>
        <v>24000</v>
      </c>
      <c r="H9" s="1">
        <v>3.1</v>
      </c>
      <c r="I9" s="13">
        <v>74400</v>
      </c>
      <c r="J9" s="112">
        <v>24000</v>
      </c>
      <c r="K9" s="1">
        <v>42.5</v>
      </c>
      <c r="L9" s="13">
        <f t="shared" si="3"/>
        <v>1020000</v>
      </c>
      <c r="M9" s="112">
        <v>24000</v>
      </c>
      <c r="N9" s="146">
        <v>1</v>
      </c>
      <c r="O9" s="140">
        <f t="shared" si="4"/>
        <v>24000</v>
      </c>
      <c r="P9" s="112">
        <v>24000</v>
      </c>
      <c r="Q9" s="1">
        <v>63.1</v>
      </c>
      <c r="R9" s="139">
        <f t="shared" si="5"/>
        <v>1514400</v>
      </c>
    </row>
    <row r="10" spans="1:18" x14ac:dyDescent="0.35">
      <c r="A10" s="1" t="s">
        <v>64</v>
      </c>
      <c r="B10" s="1">
        <v>10.5</v>
      </c>
      <c r="C10" s="140">
        <f t="shared" si="6"/>
        <v>252000</v>
      </c>
      <c r="D10" s="13">
        <v>24000</v>
      </c>
      <c r="E10" s="111">
        <v>5</v>
      </c>
      <c r="F10" s="13">
        <f t="shared" si="0"/>
        <v>120000</v>
      </c>
      <c r="G10" s="13">
        <f t="shared" si="1"/>
        <v>24000</v>
      </c>
      <c r="H10" s="111">
        <v>3</v>
      </c>
      <c r="I10" s="13">
        <f t="shared" si="2"/>
        <v>72000</v>
      </c>
      <c r="J10" s="112">
        <v>24000</v>
      </c>
      <c r="K10" s="1">
        <v>44.3</v>
      </c>
      <c r="L10" s="13">
        <f t="shared" si="3"/>
        <v>1063200</v>
      </c>
      <c r="M10" s="112">
        <v>24000</v>
      </c>
      <c r="N10" s="1">
        <v>1.2</v>
      </c>
      <c r="O10" s="140">
        <f t="shared" si="4"/>
        <v>28800</v>
      </c>
      <c r="P10" s="112">
        <v>24000</v>
      </c>
      <c r="Q10" s="111">
        <v>64</v>
      </c>
      <c r="R10" s="139">
        <f t="shared" si="5"/>
        <v>1536000</v>
      </c>
    </row>
    <row r="11" spans="1:18" x14ac:dyDescent="0.35">
      <c r="A11" s="1" t="s">
        <v>65</v>
      </c>
      <c r="B11" s="1">
        <v>11.6</v>
      </c>
      <c r="C11" s="140">
        <f t="shared" si="6"/>
        <v>278400</v>
      </c>
      <c r="D11" s="13">
        <v>24000</v>
      </c>
      <c r="E11" s="1">
        <v>4.8</v>
      </c>
      <c r="F11" s="13">
        <f t="shared" si="0"/>
        <v>115200</v>
      </c>
      <c r="G11" s="13">
        <f t="shared" si="1"/>
        <v>24000</v>
      </c>
      <c r="H11" s="1">
        <v>3.3</v>
      </c>
      <c r="I11" s="13">
        <v>80850</v>
      </c>
      <c r="J11" s="112">
        <v>24000</v>
      </c>
      <c r="K11" s="1">
        <v>43.4</v>
      </c>
      <c r="L11" s="13">
        <f t="shared" si="3"/>
        <v>1041600</v>
      </c>
      <c r="M11" s="112">
        <v>24000</v>
      </c>
      <c r="N11" s="1">
        <v>1.1000000000000001</v>
      </c>
      <c r="O11" s="140">
        <f t="shared" si="4"/>
        <v>26400.000000000004</v>
      </c>
      <c r="P11" s="112">
        <v>24000</v>
      </c>
      <c r="Q11" s="1">
        <v>64.2</v>
      </c>
      <c r="R11" s="139">
        <v>1542450</v>
      </c>
    </row>
    <row r="12" spans="1:18" x14ac:dyDescent="0.35">
      <c r="A12" s="1" t="s">
        <v>66</v>
      </c>
      <c r="B12" s="1">
        <v>11.4</v>
      </c>
      <c r="C12" s="140">
        <f t="shared" si="6"/>
        <v>279300</v>
      </c>
      <c r="D12" s="13">
        <v>24500</v>
      </c>
      <c r="E12" s="1">
        <v>4.9000000000000004</v>
      </c>
      <c r="F12" s="13">
        <f t="shared" si="0"/>
        <v>120050.00000000001</v>
      </c>
      <c r="G12" s="13">
        <f t="shared" si="1"/>
        <v>24500</v>
      </c>
      <c r="H12" s="111">
        <v>3</v>
      </c>
      <c r="I12" s="13">
        <f t="shared" si="2"/>
        <v>73500</v>
      </c>
      <c r="J12" s="112">
        <v>24500</v>
      </c>
      <c r="K12" s="1">
        <v>43.6</v>
      </c>
      <c r="L12" s="13">
        <f t="shared" si="3"/>
        <v>1068200</v>
      </c>
      <c r="M12" s="112">
        <v>24500</v>
      </c>
      <c r="N12" s="146">
        <v>1</v>
      </c>
      <c r="O12" s="140">
        <f t="shared" si="4"/>
        <v>24500</v>
      </c>
      <c r="P12" s="112">
        <v>24500</v>
      </c>
      <c r="Q12" s="1">
        <v>63.9</v>
      </c>
      <c r="R12" s="139">
        <f t="shared" si="5"/>
        <v>1565550</v>
      </c>
    </row>
    <row r="13" spans="1:18" x14ac:dyDescent="0.35">
      <c r="A13" s="1" t="s">
        <v>67</v>
      </c>
      <c r="B13" s="1">
        <v>12.3</v>
      </c>
      <c r="C13" s="140">
        <f t="shared" si="6"/>
        <v>301350</v>
      </c>
      <c r="D13" s="13">
        <v>24500</v>
      </c>
      <c r="E13" s="111">
        <v>4</v>
      </c>
      <c r="F13" s="13">
        <f t="shared" si="0"/>
        <v>98000</v>
      </c>
      <c r="G13" s="13">
        <f t="shared" si="1"/>
        <v>24500</v>
      </c>
      <c r="H13" s="1">
        <v>3.3</v>
      </c>
      <c r="I13" s="13">
        <f t="shared" si="2"/>
        <v>80850</v>
      </c>
      <c r="J13" s="112">
        <v>24500</v>
      </c>
      <c r="K13" s="1">
        <v>43.4</v>
      </c>
      <c r="L13" s="13">
        <f t="shared" si="3"/>
        <v>1063300</v>
      </c>
      <c r="M13" s="112">
        <v>24500</v>
      </c>
      <c r="N13" s="146">
        <v>1</v>
      </c>
      <c r="O13" s="140">
        <f t="shared" si="4"/>
        <v>24500</v>
      </c>
      <c r="P13" s="112">
        <v>24500</v>
      </c>
      <c r="Q13" s="111">
        <v>64</v>
      </c>
      <c r="R13" s="139">
        <f t="shared" si="5"/>
        <v>1568000</v>
      </c>
    </row>
    <row r="14" spans="1:18" x14ac:dyDescent="0.35">
      <c r="A14" s="1" t="s">
        <v>143</v>
      </c>
      <c r="B14" s="1">
        <v>11.5</v>
      </c>
      <c r="C14" s="140">
        <f t="shared" si="6"/>
        <v>287500</v>
      </c>
      <c r="D14" s="13">
        <v>25000</v>
      </c>
      <c r="E14" s="111">
        <v>4</v>
      </c>
      <c r="F14" s="13">
        <f t="shared" si="0"/>
        <v>100000</v>
      </c>
      <c r="G14" s="13">
        <f t="shared" si="1"/>
        <v>25000</v>
      </c>
      <c r="H14" s="1">
        <v>3.7</v>
      </c>
      <c r="I14" s="13">
        <f t="shared" si="2"/>
        <v>92500</v>
      </c>
      <c r="J14" s="112">
        <v>25000</v>
      </c>
      <c r="K14" s="1">
        <v>43.5</v>
      </c>
      <c r="L14" s="13">
        <f t="shared" si="3"/>
        <v>1087500</v>
      </c>
      <c r="M14" s="112">
        <v>25000</v>
      </c>
      <c r="N14" s="146">
        <v>1</v>
      </c>
      <c r="O14" s="140">
        <f t="shared" si="4"/>
        <v>25000</v>
      </c>
      <c r="P14" s="112">
        <v>25000</v>
      </c>
      <c r="Q14" s="1">
        <v>63.7</v>
      </c>
      <c r="R14" s="139">
        <f t="shared" si="5"/>
        <v>1592500</v>
      </c>
    </row>
    <row r="15" spans="1:18" x14ac:dyDescent="0.35">
      <c r="A15" s="1" t="s">
        <v>69</v>
      </c>
      <c r="B15" s="1">
        <v>11.7</v>
      </c>
      <c r="C15" s="140">
        <f t="shared" si="6"/>
        <v>292500</v>
      </c>
      <c r="D15" s="13">
        <v>25000</v>
      </c>
      <c r="E15" s="1">
        <v>4.5999999999999996</v>
      </c>
      <c r="F15" s="13">
        <f t="shared" si="0"/>
        <v>114999.99999999999</v>
      </c>
      <c r="G15" s="13">
        <f t="shared" si="1"/>
        <v>25000</v>
      </c>
      <c r="H15" s="1">
        <v>3.3</v>
      </c>
      <c r="I15" s="13">
        <f t="shared" si="2"/>
        <v>82500</v>
      </c>
      <c r="J15" s="112">
        <v>25000</v>
      </c>
      <c r="K15" s="111">
        <v>44</v>
      </c>
      <c r="L15" s="13">
        <f t="shared" si="3"/>
        <v>1100000</v>
      </c>
      <c r="M15" s="112">
        <v>25000</v>
      </c>
      <c r="N15" s="1">
        <v>1.2</v>
      </c>
      <c r="O15" s="140">
        <f t="shared" si="4"/>
        <v>30000</v>
      </c>
      <c r="P15" s="112">
        <v>25000</v>
      </c>
      <c r="Q15" s="1">
        <v>64.8</v>
      </c>
      <c r="R15" s="139">
        <f t="shared" si="5"/>
        <v>1620000</v>
      </c>
    </row>
    <row r="16" spans="1:18" x14ac:dyDescent="0.35">
      <c r="A16" s="1" t="s">
        <v>70</v>
      </c>
      <c r="B16" s="1">
        <v>11.6</v>
      </c>
      <c r="C16" s="140">
        <f t="shared" si="6"/>
        <v>290000</v>
      </c>
      <c r="D16" s="13">
        <v>25000</v>
      </c>
      <c r="E16" s="1">
        <v>4.5</v>
      </c>
      <c r="F16" s="13">
        <f t="shared" si="0"/>
        <v>112500</v>
      </c>
      <c r="G16" s="13">
        <f t="shared" si="1"/>
        <v>25000</v>
      </c>
      <c r="H16" s="1">
        <v>3.1</v>
      </c>
      <c r="I16" s="13">
        <f t="shared" si="2"/>
        <v>77500</v>
      </c>
      <c r="J16" s="112">
        <v>25000</v>
      </c>
      <c r="K16" s="1">
        <v>43.8</v>
      </c>
      <c r="L16" s="13">
        <f t="shared" si="3"/>
        <v>1095000</v>
      </c>
      <c r="M16" s="112">
        <v>25000</v>
      </c>
      <c r="N16" s="1">
        <v>1.2</v>
      </c>
      <c r="O16" s="140">
        <f t="shared" si="4"/>
        <v>30000</v>
      </c>
      <c r="P16" s="112">
        <v>25000</v>
      </c>
      <c r="Q16" s="1">
        <v>64.2</v>
      </c>
      <c r="R16" s="139">
        <f t="shared" si="5"/>
        <v>1605000</v>
      </c>
    </row>
    <row r="17" spans="1:18" x14ac:dyDescent="0.35">
      <c r="A17" s="1" t="s">
        <v>71</v>
      </c>
      <c r="B17" s="1">
        <v>11.8</v>
      </c>
      <c r="C17" s="140">
        <f t="shared" si="6"/>
        <v>295000</v>
      </c>
      <c r="D17" s="13">
        <v>25000</v>
      </c>
      <c r="E17" s="1">
        <v>4.5999999999999996</v>
      </c>
      <c r="F17" s="13">
        <f t="shared" si="0"/>
        <v>114999.99999999999</v>
      </c>
      <c r="G17" s="13">
        <f>F17/E17</f>
        <v>25000</v>
      </c>
      <c r="H17" s="1">
        <v>3.1</v>
      </c>
      <c r="I17" s="13">
        <f t="shared" si="2"/>
        <v>77500</v>
      </c>
      <c r="J17" s="112">
        <v>25000</v>
      </c>
      <c r="K17" s="1">
        <v>43.8</v>
      </c>
      <c r="L17" s="13">
        <f t="shared" si="3"/>
        <v>1095000</v>
      </c>
      <c r="M17" s="112">
        <v>25000</v>
      </c>
      <c r="N17" s="1">
        <v>1.2</v>
      </c>
      <c r="O17" s="140">
        <f t="shared" si="4"/>
        <v>30000</v>
      </c>
      <c r="P17" s="112">
        <v>25000</v>
      </c>
      <c r="Q17" s="1">
        <v>64.5</v>
      </c>
      <c r="R17" s="139">
        <f t="shared" si="5"/>
        <v>1612500</v>
      </c>
    </row>
    <row r="18" spans="1:18" x14ac:dyDescent="0.35">
      <c r="A18" s="1"/>
      <c r="B18" s="1"/>
      <c r="C18" s="140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x14ac:dyDescent="0.35">
      <c r="A19" s="149" t="s">
        <v>144</v>
      </c>
      <c r="B19" s="149">
        <f>SUM(B6:B17)</f>
        <v>143.20000000000002</v>
      </c>
      <c r="C19" s="150">
        <f>SUM(C6:C17)</f>
        <v>3495250</v>
      </c>
      <c r="D19" s="150">
        <f>C19/B19</f>
        <v>24408.170391061449</v>
      </c>
      <c r="E19" s="151">
        <f t="shared" ref="E19:R19" si="7">SUM(E6:E17)</f>
        <v>55.500000000000007</v>
      </c>
      <c r="F19" s="150">
        <f t="shared" si="7"/>
        <v>1354150</v>
      </c>
      <c r="G19" s="152">
        <f>F19/E19</f>
        <v>24399.099099099098</v>
      </c>
      <c r="H19" s="149">
        <f t="shared" si="7"/>
        <v>37.800000000000004</v>
      </c>
      <c r="I19" s="150">
        <f t="shared" si="7"/>
        <v>926750</v>
      </c>
      <c r="J19" s="153">
        <f>I19/H19</f>
        <v>24517.195767195764</v>
      </c>
      <c r="K19" s="149">
        <f t="shared" si="7"/>
        <v>516.5</v>
      </c>
      <c r="L19" s="150">
        <f t="shared" si="7"/>
        <v>12614600</v>
      </c>
      <c r="M19" s="152">
        <f>L19/K19</f>
        <v>24423.233301064858</v>
      </c>
      <c r="N19" s="149">
        <f t="shared" si="7"/>
        <v>13.199999999999998</v>
      </c>
      <c r="O19" s="150">
        <f t="shared" si="7"/>
        <v>322400</v>
      </c>
      <c r="P19" s="153">
        <f>O19/N19</f>
        <v>24424.242424242428</v>
      </c>
      <c r="Q19" s="149">
        <f t="shared" si="7"/>
        <v>766.19999999999993</v>
      </c>
      <c r="R19" s="150">
        <f t="shared" si="7"/>
        <v>18713150</v>
      </c>
    </row>
    <row r="20" spans="1:18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30" customHeight="1" x14ac:dyDescent="0.35">
      <c r="A21" s="148" t="s">
        <v>145</v>
      </c>
      <c r="B21" s="111">
        <v>367</v>
      </c>
      <c r="C21" s="1"/>
      <c r="D21" s="1"/>
      <c r="E21" s="111">
        <v>147</v>
      </c>
      <c r="F21" s="1"/>
      <c r="G21" s="1"/>
      <c r="H21" s="112">
        <v>92</v>
      </c>
      <c r="I21" s="13"/>
      <c r="J21" s="111"/>
      <c r="K21" s="112">
        <v>1191</v>
      </c>
      <c r="L21" s="13"/>
      <c r="M21" s="1"/>
      <c r="N21" s="112">
        <v>36</v>
      </c>
      <c r="O21" s="112"/>
      <c r="P21" s="1"/>
      <c r="Q21" s="112">
        <v>1833</v>
      </c>
      <c r="R21" s="147">
        <v>1833</v>
      </c>
    </row>
    <row r="22" spans="1:18" x14ac:dyDescent="0.35">
      <c r="A22" s="1" t="s">
        <v>146</v>
      </c>
      <c r="B22" s="1" t="s">
        <v>87</v>
      </c>
      <c r="C22" s="1"/>
      <c r="D22" s="1"/>
      <c r="E22" s="1" t="s">
        <v>87</v>
      </c>
      <c r="F22" s="1"/>
      <c r="G22" s="1"/>
      <c r="H22" s="1" t="s">
        <v>87</v>
      </c>
      <c r="I22" s="1"/>
      <c r="J22" s="1"/>
      <c r="K22" s="111">
        <v>243</v>
      </c>
      <c r="L22" s="1"/>
      <c r="M22" s="1"/>
      <c r="O22" s="1"/>
      <c r="P22" s="1"/>
      <c r="Q22" s="111">
        <v>243</v>
      </c>
      <c r="R22" s="111">
        <v>243</v>
      </c>
    </row>
    <row r="23" spans="1:18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42" t="s">
        <v>151</v>
      </c>
      <c r="L23" s="1">
        <v>212</v>
      </c>
      <c r="M23" s="1"/>
      <c r="N23" s="1"/>
      <c r="O23" s="1"/>
      <c r="P23" s="1"/>
      <c r="Q23" s="1"/>
      <c r="R23" s="1"/>
    </row>
    <row r="24" spans="1:18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42" t="s">
        <v>152</v>
      </c>
      <c r="L24" s="1">
        <v>20</v>
      </c>
      <c r="M24" s="1"/>
      <c r="N24" s="1"/>
      <c r="O24" s="1"/>
      <c r="P24" s="1"/>
      <c r="Q24" s="1"/>
      <c r="R24" s="1"/>
    </row>
    <row r="25" spans="1:18" x14ac:dyDescent="0.35">
      <c r="A25" s="1" t="s">
        <v>147</v>
      </c>
      <c r="B25" s="111">
        <v>392</v>
      </c>
      <c r="C25" s="111"/>
      <c r="D25" s="111"/>
      <c r="E25" s="111">
        <v>221</v>
      </c>
      <c r="F25" s="111"/>
      <c r="G25" s="111"/>
      <c r="H25" s="111">
        <v>253</v>
      </c>
      <c r="I25" s="111"/>
      <c r="J25" s="111"/>
      <c r="K25" s="141">
        <v>1170</v>
      </c>
      <c r="L25" s="111"/>
      <c r="M25" s="111"/>
      <c r="N25" s="111">
        <v>193</v>
      </c>
      <c r="O25" s="111"/>
      <c r="P25" s="111"/>
      <c r="Q25" s="139">
        <v>2229</v>
      </c>
      <c r="R25" s="139">
        <v>2629</v>
      </c>
    </row>
    <row r="26" spans="1:18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38" customHeight="1" x14ac:dyDescent="0.35">
      <c r="A27" s="183" t="s">
        <v>148</v>
      </c>
      <c r="B27" s="184" t="s">
        <v>153</v>
      </c>
      <c r="C27" s="185"/>
      <c r="D27" s="186"/>
      <c r="E27" s="184" t="s">
        <v>159</v>
      </c>
      <c r="F27" s="185"/>
      <c r="G27" s="186"/>
      <c r="H27" s="184" t="s">
        <v>158</v>
      </c>
      <c r="I27" s="185"/>
      <c r="J27" s="186"/>
      <c r="K27" s="184" t="s">
        <v>160</v>
      </c>
      <c r="L27" s="185"/>
      <c r="M27" s="186"/>
      <c r="N27" s="184" t="s">
        <v>163</v>
      </c>
      <c r="O27" s="185"/>
      <c r="P27" s="186"/>
      <c r="Q27" s="145"/>
      <c r="R27" s="143"/>
    </row>
    <row r="28" spans="1:18" ht="24" customHeight="1" x14ac:dyDescent="0.35">
      <c r="A28" s="142" t="s">
        <v>149</v>
      </c>
      <c r="B28" s="184" t="s">
        <v>154</v>
      </c>
      <c r="C28" s="185"/>
      <c r="D28" s="186"/>
      <c r="E28" s="184" t="s">
        <v>154</v>
      </c>
      <c r="F28" s="185"/>
      <c r="G28" s="186"/>
      <c r="H28" s="184" t="s">
        <v>154</v>
      </c>
      <c r="I28" s="185"/>
      <c r="J28" s="186"/>
      <c r="K28" s="184" t="s">
        <v>161</v>
      </c>
      <c r="L28" s="185"/>
      <c r="M28" s="186"/>
      <c r="N28" s="184" t="s">
        <v>164</v>
      </c>
      <c r="O28" s="185"/>
      <c r="P28" s="186"/>
      <c r="Q28" s="145"/>
      <c r="R28" s="143"/>
    </row>
    <row r="29" spans="1:18" ht="47" customHeight="1" x14ac:dyDescent="0.35">
      <c r="A29" s="142" t="s">
        <v>150</v>
      </c>
      <c r="B29" s="184" t="s">
        <v>155</v>
      </c>
      <c r="C29" s="185"/>
      <c r="D29" s="186"/>
      <c r="E29" s="184" t="s">
        <v>156</v>
      </c>
      <c r="F29" s="185"/>
      <c r="G29" s="186"/>
      <c r="H29" s="184" t="s">
        <v>157</v>
      </c>
      <c r="I29" s="185"/>
      <c r="J29" s="186"/>
      <c r="K29" s="184" t="s">
        <v>162</v>
      </c>
      <c r="L29" s="185"/>
      <c r="M29" s="186"/>
      <c r="N29" s="184" t="s">
        <v>165</v>
      </c>
      <c r="O29" s="185"/>
      <c r="P29" s="186"/>
      <c r="Q29" s="145"/>
      <c r="R29" s="143"/>
    </row>
  </sheetData>
  <mergeCells count="23">
    <mergeCell ref="A1:R1"/>
    <mergeCell ref="B28:D28"/>
    <mergeCell ref="E28:G28"/>
    <mergeCell ref="H28:J28"/>
    <mergeCell ref="K28:M28"/>
    <mergeCell ref="N28:P28"/>
    <mergeCell ref="B29:D29"/>
    <mergeCell ref="E29:G29"/>
    <mergeCell ref="H29:J29"/>
    <mergeCell ref="K29:M29"/>
    <mergeCell ref="N29:P29"/>
    <mergeCell ref="Q3:R3"/>
    <mergeCell ref="B27:D27"/>
    <mergeCell ref="E27:G27"/>
    <mergeCell ref="H27:J27"/>
    <mergeCell ref="K27:M27"/>
    <mergeCell ref="N27:P27"/>
    <mergeCell ref="A3:A4"/>
    <mergeCell ref="B3:D3"/>
    <mergeCell ref="E3:G3"/>
    <mergeCell ref="H3:J3"/>
    <mergeCell ref="K3:M3"/>
    <mergeCell ref="N3:P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5AB1C-85AD-4D59-8CF0-2302BCC87E51}">
  <dimension ref="A1:O22"/>
  <sheetViews>
    <sheetView topLeftCell="C16" zoomScaleNormal="100" workbookViewId="0">
      <selection activeCell="M22" sqref="M22"/>
    </sheetView>
  </sheetViews>
  <sheetFormatPr defaultRowHeight="14.5" x14ac:dyDescent="0.35"/>
  <cols>
    <col min="1" max="1" width="22.1796875" customWidth="1"/>
    <col min="2" max="2" width="21.453125" customWidth="1"/>
    <col min="3" max="3" width="14.81640625" customWidth="1"/>
    <col min="4" max="4" width="14" customWidth="1"/>
    <col min="5" max="5" width="14.453125" customWidth="1"/>
    <col min="6" max="6" width="14.54296875" customWidth="1"/>
    <col min="7" max="7" width="12.54296875" customWidth="1"/>
    <col min="8" max="8" width="12.1796875" customWidth="1"/>
    <col min="9" max="9" width="13" customWidth="1"/>
    <col min="10" max="10" width="12.1796875" customWidth="1"/>
    <col min="11" max="11" width="13.81640625" customWidth="1"/>
    <col min="12" max="12" width="15.1796875" customWidth="1"/>
    <col min="13" max="13" width="13.1796875" customWidth="1"/>
    <col min="14" max="14" width="12.81640625" customWidth="1"/>
    <col min="15" max="15" width="12" customWidth="1"/>
  </cols>
  <sheetData>
    <row r="1" spans="1:15" ht="18.5" x14ac:dyDescent="0.45">
      <c r="A1" s="154" t="s">
        <v>42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</row>
    <row r="2" spans="1:15" ht="18.5" x14ac:dyDescent="0.45">
      <c r="A2" s="154" t="s">
        <v>43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4" spans="1:15" x14ac:dyDescent="0.35">
      <c r="A4" s="159" t="s">
        <v>44</v>
      </c>
      <c r="B4" s="159" t="s">
        <v>45</v>
      </c>
      <c r="C4" s="170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2"/>
    </row>
    <row r="5" spans="1:15" x14ac:dyDescent="0.35">
      <c r="A5" s="164"/>
      <c r="B5" s="164"/>
      <c r="C5" s="166" t="s">
        <v>4</v>
      </c>
      <c r="D5" s="166" t="s">
        <v>5</v>
      </c>
      <c r="E5" s="166" t="s">
        <v>6</v>
      </c>
      <c r="F5" s="166" t="s">
        <v>7</v>
      </c>
      <c r="G5" s="166" t="s">
        <v>8</v>
      </c>
      <c r="H5" s="166" t="s">
        <v>9</v>
      </c>
      <c r="I5" s="166" t="s">
        <v>10</v>
      </c>
      <c r="J5" s="166" t="s">
        <v>11</v>
      </c>
      <c r="K5" s="166" t="s">
        <v>12</v>
      </c>
      <c r="L5" s="166" t="s">
        <v>13</v>
      </c>
      <c r="M5" s="166" t="s">
        <v>14</v>
      </c>
      <c r="N5" s="166" t="s">
        <v>15</v>
      </c>
      <c r="O5" s="8"/>
    </row>
    <row r="6" spans="1:15" ht="48" customHeight="1" x14ac:dyDescent="0.35">
      <c r="A6" s="3" t="s">
        <v>18</v>
      </c>
      <c r="B6" s="5" t="s">
        <v>46</v>
      </c>
      <c r="C6" s="6">
        <v>4.04</v>
      </c>
      <c r="D6" s="6">
        <v>4.8099999999999996</v>
      </c>
      <c r="E6" s="6">
        <v>4.58</v>
      </c>
      <c r="F6" s="6">
        <v>3.86</v>
      </c>
      <c r="G6" s="6">
        <v>3.99</v>
      </c>
      <c r="H6" s="6">
        <v>4.2</v>
      </c>
      <c r="I6" s="6">
        <v>4.25</v>
      </c>
      <c r="J6" s="6">
        <v>4.3899999999999997</v>
      </c>
      <c r="K6" s="6">
        <v>4.5</v>
      </c>
      <c r="L6" s="6">
        <v>4.21</v>
      </c>
      <c r="M6" s="6">
        <v>4.0999999999999996</v>
      </c>
      <c r="N6" s="6">
        <v>4.1500000000000004</v>
      </c>
      <c r="O6" s="9"/>
    </row>
    <row r="7" spans="1:15" ht="42" customHeight="1" x14ac:dyDescent="0.35">
      <c r="A7" s="4" t="s">
        <v>19</v>
      </c>
      <c r="B7" s="5" t="s">
        <v>22</v>
      </c>
      <c r="C7" s="6">
        <v>3.3</v>
      </c>
      <c r="D7" s="6">
        <v>3.93</v>
      </c>
      <c r="E7" s="6">
        <v>3.74</v>
      </c>
      <c r="F7" s="6">
        <v>3.15</v>
      </c>
      <c r="G7" s="6">
        <v>3.26</v>
      </c>
      <c r="H7" s="6">
        <v>3.43</v>
      </c>
      <c r="I7" s="6">
        <v>3.47</v>
      </c>
      <c r="J7" s="6">
        <v>3.58</v>
      </c>
      <c r="K7" s="6">
        <v>3.68</v>
      </c>
      <c r="L7" s="6">
        <v>3.44</v>
      </c>
      <c r="M7" s="6">
        <v>3.36</v>
      </c>
      <c r="N7" s="6">
        <v>3.39</v>
      </c>
      <c r="O7" s="9"/>
    </row>
    <row r="8" spans="1:15" ht="42" customHeight="1" x14ac:dyDescent="0.35">
      <c r="A8" s="4" t="s">
        <v>20</v>
      </c>
      <c r="B8" s="5" t="s">
        <v>22</v>
      </c>
      <c r="C8" s="6">
        <v>1.55</v>
      </c>
      <c r="D8" s="6">
        <v>1.84</v>
      </c>
      <c r="E8" s="6">
        <v>1.75</v>
      </c>
      <c r="F8" s="6">
        <v>1.48</v>
      </c>
      <c r="G8" s="6">
        <v>1.53</v>
      </c>
      <c r="H8" s="6">
        <v>1.61</v>
      </c>
      <c r="I8" s="6">
        <v>1.63</v>
      </c>
      <c r="J8" s="6">
        <v>1.68</v>
      </c>
      <c r="K8" s="6">
        <v>1.73</v>
      </c>
      <c r="L8" s="6">
        <v>1.61</v>
      </c>
      <c r="M8" s="6">
        <v>1.62</v>
      </c>
      <c r="N8" s="6">
        <v>1.59</v>
      </c>
      <c r="O8" s="9"/>
    </row>
    <row r="9" spans="1:15" ht="39.75" customHeight="1" x14ac:dyDescent="0.35">
      <c r="A9" s="3" t="s">
        <v>21</v>
      </c>
      <c r="B9" s="5" t="s">
        <v>23</v>
      </c>
      <c r="C9" s="6">
        <v>0.84</v>
      </c>
      <c r="D9" s="6">
        <v>1.01</v>
      </c>
      <c r="E9" s="6">
        <v>0.96</v>
      </c>
      <c r="F9" s="6">
        <v>0.81</v>
      </c>
      <c r="G9" s="6">
        <v>0.83</v>
      </c>
      <c r="H9" s="6">
        <v>0.88</v>
      </c>
      <c r="I9" s="6">
        <v>0.89</v>
      </c>
      <c r="J9" s="6">
        <v>0.92</v>
      </c>
      <c r="K9" s="6">
        <v>0.94</v>
      </c>
      <c r="L9" s="6">
        <v>0.88</v>
      </c>
      <c r="M9" s="6">
        <v>0.9</v>
      </c>
      <c r="N9" s="6">
        <v>0.87</v>
      </c>
      <c r="O9" s="9"/>
    </row>
    <row r="10" spans="1:15" ht="45" customHeight="1" x14ac:dyDescent="0.35">
      <c r="A10" s="3" t="s">
        <v>24</v>
      </c>
      <c r="B10" s="5" t="s">
        <v>23</v>
      </c>
      <c r="C10" s="6">
        <v>1.96</v>
      </c>
      <c r="D10" s="6">
        <v>2.33</v>
      </c>
      <c r="E10" s="6">
        <v>2.2200000000000002</v>
      </c>
      <c r="F10" s="6">
        <v>1.87</v>
      </c>
      <c r="G10" s="6">
        <v>1.94</v>
      </c>
      <c r="H10" s="6">
        <v>2.04</v>
      </c>
      <c r="I10" s="6">
        <v>2.06</v>
      </c>
      <c r="J10" s="6">
        <v>2.13</v>
      </c>
      <c r="K10" s="6">
        <v>2.1800000000000002</v>
      </c>
      <c r="L10" s="6">
        <v>2.04</v>
      </c>
      <c r="M10" s="6">
        <v>2</v>
      </c>
      <c r="N10" s="6">
        <v>2.0099999999999998</v>
      </c>
      <c r="O10" s="9"/>
    </row>
    <row r="11" spans="1:15" ht="54" customHeight="1" x14ac:dyDescent="0.35">
      <c r="A11" s="3" t="s">
        <v>26</v>
      </c>
      <c r="B11" s="5" t="s">
        <v>38</v>
      </c>
      <c r="C11" s="6">
        <v>1.52</v>
      </c>
      <c r="D11" s="6">
        <v>1.81</v>
      </c>
      <c r="E11" s="6">
        <v>1.72</v>
      </c>
      <c r="F11" s="6">
        <v>1.45</v>
      </c>
      <c r="G11" s="6">
        <v>1.5</v>
      </c>
      <c r="H11" s="6">
        <v>1.58</v>
      </c>
      <c r="I11" s="6">
        <v>1.6</v>
      </c>
      <c r="J11" s="6">
        <v>1.65</v>
      </c>
      <c r="K11" s="6">
        <v>1.69</v>
      </c>
      <c r="L11" s="6">
        <v>1.58</v>
      </c>
      <c r="M11" s="6">
        <v>1.58</v>
      </c>
      <c r="N11" s="6">
        <v>1.56</v>
      </c>
      <c r="O11" s="9"/>
    </row>
    <row r="12" spans="1:15" ht="45" customHeight="1" x14ac:dyDescent="0.35">
      <c r="A12" s="3" t="s">
        <v>27</v>
      </c>
      <c r="B12" s="5" t="s">
        <v>47</v>
      </c>
      <c r="C12" s="6">
        <v>2.37</v>
      </c>
      <c r="D12" s="6">
        <v>2.82</v>
      </c>
      <c r="E12" s="6">
        <v>2.68</v>
      </c>
      <c r="F12" s="6">
        <v>2.2599999999999998</v>
      </c>
      <c r="G12" s="6">
        <v>2.34</v>
      </c>
      <c r="H12" s="6">
        <v>2.46</v>
      </c>
      <c r="I12" s="6">
        <v>2.4900000000000002</v>
      </c>
      <c r="J12" s="6">
        <v>2.57</v>
      </c>
      <c r="K12" s="6">
        <v>2.64</v>
      </c>
      <c r="L12" s="6">
        <v>2.46</v>
      </c>
      <c r="M12" s="6">
        <v>2.4500000000000002</v>
      </c>
      <c r="N12" s="6">
        <v>2.4300000000000002</v>
      </c>
      <c r="O12" s="9"/>
    </row>
    <row r="13" spans="1:15" ht="40.5" customHeight="1" x14ac:dyDescent="0.35">
      <c r="A13" s="3" t="s">
        <v>28</v>
      </c>
      <c r="B13" s="5" t="s">
        <v>37</v>
      </c>
      <c r="C13" s="6">
        <v>1.86</v>
      </c>
      <c r="D13" s="6">
        <v>2.21</v>
      </c>
      <c r="E13" s="6">
        <v>2.11</v>
      </c>
      <c r="F13" s="6">
        <v>1.78</v>
      </c>
      <c r="G13" s="6">
        <v>1.84</v>
      </c>
      <c r="H13" s="6">
        <v>1.93</v>
      </c>
      <c r="I13" s="6">
        <v>1.96</v>
      </c>
      <c r="J13" s="6">
        <v>2.02</v>
      </c>
      <c r="K13" s="6">
        <v>2.0699999999999998</v>
      </c>
      <c r="L13" s="6">
        <v>1.94</v>
      </c>
      <c r="M13" s="6">
        <v>1.88</v>
      </c>
      <c r="N13" s="6">
        <v>1.91</v>
      </c>
      <c r="O13" s="9"/>
    </row>
    <row r="14" spans="1:15" ht="46.5" customHeight="1" x14ac:dyDescent="0.35">
      <c r="A14" s="3" t="s">
        <v>29</v>
      </c>
      <c r="B14" s="5" t="s">
        <v>38</v>
      </c>
      <c r="C14" s="6">
        <v>2.14</v>
      </c>
      <c r="D14" s="6">
        <v>2.5499999999999998</v>
      </c>
      <c r="E14" s="6">
        <v>2.4300000000000002</v>
      </c>
      <c r="F14" s="6">
        <v>2.0499999999999998</v>
      </c>
      <c r="G14" s="6">
        <v>2.12</v>
      </c>
      <c r="H14" s="6">
        <v>2.23</v>
      </c>
      <c r="I14" s="6">
        <v>2.25</v>
      </c>
      <c r="J14" s="6">
        <v>2.3199999999999998</v>
      </c>
      <c r="K14" s="6">
        <v>2.39</v>
      </c>
      <c r="L14" s="6">
        <v>2.23</v>
      </c>
      <c r="M14" s="6">
        <v>2.2999999999999998</v>
      </c>
      <c r="N14" s="6">
        <v>2.2000000000000002</v>
      </c>
      <c r="O14" s="9"/>
    </row>
    <row r="15" spans="1:15" ht="51" customHeight="1" x14ac:dyDescent="0.35">
      <c r="A15" s="3" t="s">
        <v>30</v>
      </c>
      <c r="B15" s="5" t="s">
        <v>38</v>
      </c>
      <c r="C15" s="6">
        <v>2.97</v>
      </c>
      <c r="D15" s="6">
        <v>3.53</v>
      </c>
      <c r="E15" s="6">
        <v>3.36</v>
      </c>
      <c r="F15" s="6">
        <v>2.84</v>
      </c>
      <c r="G15" s="6">
        <v>2.93</v>
      </c>
      <c r="H15" s="6">
        <v>3.09</v>
      </c>
      <c r="I15" s="6">
        <v>3.12</v>
      </c>
      <c r="J15" s="6">
        <v>3.22</v>
      </c>
      <c r="K15" s="6">
        <v>3.31</v>
      </c>
      <c r="L15" s="6">
        <v>3.09</v>
      </c>
      <c r="M15" s="6">
        <v>3.1</v>
      </c>
      <c r="N15" s="6">
        <v>3.05</v>
      </c>
      <c r="O15" s="9"/>
    </row>
    <row r="16" spans="1:15" ht="40.5" customHeight="1" x14ac:dyDescent="0.35">
      <c r="A16" s="3" t="s">
        <v>31</v>
      </c>
      <c r="B16" s="5" t="s">
        <v>48</v>
      </c>
      <c r="C16" s="6">
        <v>9.26</v>
      </c>
      <c r="D16" s="6">
        <v>11.02</v>
      </c>
      <c r="E16" s="6">
        <v>10.49</v>
      </c>
      <c r="F16" s="6">
        <v>8.85</v>
      </c>
      <c r="G16" s="6">
        <v>9.15</v>
      </c>
      <c r="H16" s="6">
        <v>9.6300000000000008</v>
      </c>
      <c r="I16" s="6">
        <v>9.74</v>
      </c>
      <c r="J16" s="6">
        <v>10.050000000000001</v>
      </c>
      <c r="K16" s="6">
        <v>10.32</v>
      </c>
      <c r="L16" s="6">
        <v>9.65</v>
      </c>
      <c r="M16" s="6">
        <v>9.6</v>
      </c>
      <c r="N16" s="6">
        <v>9.51</v>
      </c>
      <c r="O16" s="9"/>
    </row>
    <row r="17" spans="1:15" ht="40.5" customHeight="1" x14ac:dyDescent="0.35">
      <c r="A17" s="3" t="s">
        <v>32</v>
      </c>
      <c r="B17" s="5" t="s">
        <v>48</v>
      </c>
      <c r="C17" s="6">
        <v>5.93</v>
      </c>
      <c r="D17" s="6">
        <v>7.06</v>
      </c>
      <c r="E17" s="6">
        <v>6.72</v>
      </c>
      <c r="F17" s="6">
        <v>5.67</v>
      </c>
      <c r="G17" s="6">
        <v>5.86</v>
      </c>
      <c r="H17" s="6">
        <v>6.17</v>
      </c>
      <c r="I17" s="6">
        <v>6.24</v>
      </c>
      <c r="J17" s="6">
        <v>6.44</v>
      </c>
      <c r="K17" s="6">
        <v>6.61</v>
      </c>
      <c r="L17" s="6">
        <v>6.18</v>
      </c>
      <c r="M17" s="6">
        <v>6</v>
      </c>
      <c r="N17" s="6">
        <v>6.09</v>
      </c>
      <c r="O17" s="9"/>
    </row>
    <row r="18" spans="1:15" ht="39.75" customHeight="1" x14ac:dyDescent="0.35">
      <c r="A18" s="3" t="s">
        <v>33</v>
      </c>
      <c r="B18" s="5" t="s">
        <v>38</v>
      </c>
      <c r="C18" s="6">
        <v>2.14</v>
      </c>
      <c r="D18" s="6">
        <v>2.5499999999999998</v>
      </c>
      <c r="E18" s="6">
        <v>2.4300000000000002</v>
      </c>
      <c r="F18" s="6">
        <v>2.0499999999999998</v>
      </c>
      <c r="G18" s="6">
        <v>2.12</v>
      </c>
      <c r="H18" s="6">
        <v>2.23</v>
      </c>
      <c r="I18" s="6">
        <v>2.25</v>
      </c>
      <c r="J18" s="6">
        <v>2.3199999999999998</v>
      </c>
      <c r="K18" s="6">
        <v>2.39</v>
      </c>
      <c r="L18" s="6">
        <v>2.23</v>
      </c>
      <c r="M18" s="6">
        <v>2.15</v>
      </c>
      <c r="N18" s="6">
        <v>2.2000000000000002</v>
      </c>
      <c r="O18" s="9"/>
    </row>
    <row r="19" spans="1:15" ht="36" customHeight="1" x14ac:dyDescent="0.35">
      <c r="A19" s="3" t="s">
        <v>34</v>
      </c>
      <c r="B19" s="5" t="s">
        <v>40</v>
      </c>
      <c r="C19" s="6">
        <v>1.64</v>
      </c>
      <c r="D19" s="6">
        <v>1.96</v>
      </c>
      <c r="E19" s="6">
        <v>1.86</v>
      </c>
      <c r="F19" s="6">
        <v>1.57</v>
      </c>
      <c r="G19" s="6">
        <v>1.62</v>
      </c>
      <c r="H19" s="6">
        <v>1.71</v>
      </c>
      <c r="I19" s="6">
        <v>1.73</v>
      </c>
      <c r="J19" s="6">
        <v>1.78</v>
      </c>
      <c r="K19" s="6">
        <v>1.83</v>
      </c>
      <c r="L19" s="6">
        <v>1.71</v>
      </c>
      <c r="M19" s="6">
        <v>1.66</v>
      </c>
      <c r="N19" s="6">
        <v>1.69</v>
      </c>
      <c r="O19" s="9"/>
    </row>
    <row r="20" spans="1:15" ht="36.75" customHeight="1" x14ac:dyDescent="0.35">
      <c r="A20" s="3" t="s">
        <v>35</v>
      </c>
      <c r="B20" s="5" t="s">
        <v>49</v>
      </c>
      <c r="C20" s="6">
        <v>17.79</v>
      </c>
      <c r="D20" s="6">
        <v>21.18</v>
      </c>
      <c r="E20" s="6">
        <v>20.16</v>
      </c>
      <c r="F20" s="6">
        <v>17.010000000000002</v>
      </c>
      <c r="G20" s="6">
        <v>17.579999999999998</v>
      </c>
      <c r="H20" s="6">
        <v>18.510000000000002</v>
      </c>
      <c r="I20" s="6">
        <v>18.72</v>
      </c>
      <c r="J20" s="6">
        <v>19.32</v>
      </c>
      <c r="K20" s="6">
        <v>19.829999999999998</v>
      </c>
      <c r="L20" s="6">
        <v>18.54</v>
      </c>
      <c r="M20" s="6">
        <v>18.2</v>
      </c>
      <c r="N20" s="6">
        <v>18.27</v>
      </c>
      <c r="O20" s="9"/>
    </row>
    <row r="21" spans="1:15" ht="11.5" customHeight="1" x14ac:dyDescent="0.35">
      <c r="A21" s="1"/>
      <c r="B21" s="5"/>
      <c r="C21" s="6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0"/>
    </row>
    <row r="22" spans="1:15" ht="42.75" customHeight="1" x14ac:dyDescent="0.35">
      <c r="A22" s="1" t="s">
        <v>36</v>
      </c>
      <c r="B22" s="5" t="s">
        <v>50</v>
      </c>
      <c r="C22" s="2">
        <v>59.3</v>
      </c>
      <c r="D22" s="6">
        <v>70.599999999999994</v>
      </c>
      <c r="E22" s="6">
        <v>67.2</v>
      </c>
      <c r="F22" s="6">
        <v>56.7</v>
      </c>
      <c r="G22" s="6">
        <v>58.6</v>
      </c>
      <c r="H22" s="6">
        <v>61.7</v>
      </c>
      <c r="I22" s="6">
        <v>62.4</v>
      </c>
      <c r="J22" s="6">
        <v>64.400000000000006</v>
      </c>
      <c r="K22" s="6">
        <v>66.099999999999994</v>
      </c>
      <c r="L22" s="6">
        <v>61.8</v>
      </c>
      <c r="M22" s="6">
        <v>60.9</v>
      </c>
      <c r="N22" s="6">
        <v>60.9</v>
      </c>
      <c r="O22" s="9"/>
    </row>
  </sheetData>
  <mergeCells count="4">
    <mergeCell ref="A4:A5"/>
    <mergeCell ref="B4:B5"/>
    <mergeCell ref="A1:N1"/>
    <mergeCell ref="A2:N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38627-6A00-40D6-BC75-D654F7D691AD}">
  <dimension ref="A1:D21"/>
  <sheetViews>
    <sheetView topLeftCell="A4" workbookViewId="0">
      <selection activeCell="E10" sqref="E10"/>
    </sheetView>
  </sheetViews>
  <sheetFormatPr defaultRowHeight="14.5" x14ac:dyDescent="0.35"/>
  <cols>
    <col min="1" max="1" width="8.54296875" customWidth="1"/>
    <col min="2" max="2" width="26.90625" customWidth="1"/>
    <col min="3" max="3" width="14.26953125" customWidth="1"/>
    <col min="4" max="4" width="18.6328125" customWidth="1"/>
  </cols>
  <sheetData>
    <row r="1" spans="1:4" ht="15.5" x14ac:dyDescent="0.35">
      <c r="A1" s="72" t="s">
        <v>51</v>
      </c>
      <c r="B1" s="72"/>
      <c r="C1" s="72"/>
      <c r="D1" s="72"/>
    </row>
    <row r="3" spans="1:4" x14ac:dyDescent="0.35">
      <c r="A3" s="103" t="s">
        <v>53</v>
      </c>
      <c r="B3" s="103" t="s">
        <v>52</v>
      </c>
      <c r="C3" s="173" t="s">
        <v>54</v>
      </c>
      <c r="D3" s="173" t="s">
        <v>55</v>
      </c>
    </row>
    <row r="4" spans="1:4" x14ac:dyDescent="0.35">
      <c r="A4" s="174"/>
      <c r="B4" s="174"/>
      <c r="C4" s="175"/>
      <c r="D4" s="175"/>
    </row>
    <row r="5" spans="1:4" x14ac:dyDescent="0.35">
      <c r="A5" s="88"/>
      <c r="B5" s="88"/>
      <c r="C5" s="176"/>
      <c r="D5" s="176"/>
    </row>
    <row r="6" spans="1:4" x14ac:dyDescent="0.35">
      <c r="A6" s="149" cm="1">
        <f t="array" ref="A6:A20">_xlfn.SEQUENCE(15)</f>
        <v>1</v>
      </c>
      <c r="B6" s="177" t="s">
        <v>19</v>
      </c>
      <c r="C6" s="177">
        <v>42</v>
      </c>
      <c r="D6" s="177">
        <v>526</v>
      </c>
    </row>
    <row r="7" spans="1:4" x14ac:dyDescent="0.35">
      <c r="A7" s="149">
        <v>2</v>
      </c>
      <c r="B7" s="177" t="s">
        <v>18</v>
      </c>
      <c r="C7" s="177">
        <v>37</v>
      </c>
      <c r="D7" s="177">
        <v>577</v>
      </c>
    </row>
    <row r="8" spans="1:4" x14ac:dyDescent="0.35">
      <c r="A8" s="149">
        <v>3</v>
      </c>
      <c r="B8" s="177" t="s">
        <v>20</v>
      </c>
      <c r="C8" s="177">
        <v>38</v>
      </c>
      <c r="D8" s="177">
        <v>500</v>
      </c>
    </row>
    <row r="9" spans="1:4" x14ac:dyDescent="0.35">
      <c r="A9" s="149">
        <v>4</v>
      </c>
      <c r="B9" s="177" t="s">
        <v>21</v>
      </c>
      <c r="C9" s="177">
        <v>16</v>
      </c>
      <c r="D9" s="177">
        <v>216</v>
      </c>
    </row>
    <row r="10" spans="1:4" x14ac:dyDescent="0.35">
      <c r="A10" s="149">
        <v>5</v>
      </c>
      <c r="B10" s="177" t="s">
        <v>26</v>
      </c>
      <c r="C10" s="177">
        <v>20</v>
      </c>
      <c r="D10" s="177">
        <v>227</v>
      </c>
    </row>
    <row r="11" spans="1:4" x14ac:dyDescent="0.35">
      <c r="A11" s="149">
        <v>6</v>
      </c>
      <c r="B11" s="177" t="s">
        <v>28</v>
      </c>
      <c r="C11" s="177">
        <v>14</v>
      </c>
      <c r="D11" s="177">
        <v>164</v>
      </c>
    </row>
    <row r="12" spans="1:4" x14ac:dyDescent="0.35">
      <c r="A12" s="149">
        <v>7</v>
      </c>
      <c r="B12" s="177" t="s">
        <v>27</v>
      </c>
      <c r="C12" s="177">
        <v>16</v>
      </c>
      <c r="D12" s="177">
        <v>225</v>
      </c>
    </row>
    <row r="13" spans="1:4" x14ac:dyDescent="0.35">
      <c r="A13" s="149">
        <v>8</v>
      </c>
      <c r="B13" s="177" t="s">
        <v>30</v>
      </c>
      <c r="C13" s="177">
        <v>33</v>
      </c>
      <c r="D13" s="177">
        <v>412</v>
      </c>
    </row>
    <row r="14" spans="1:4" x14ac:dyDescent="0.35">
      <c r="A14" s="149">
        <v>9</v>
      </c>
      <c r="B14" s="177" t="s">
        <v>33</v>
      </c>
      <c r="C14" s="177">
        <v>39</v>
      </c>
      <c r="D14" s="177">
        <v>520</v>
      </c>
    </row>
    <row r="15" spans="1:4" x14ac:dyDescent="0.35">
      <c r="A15" s="149">
        <v>10</v>
      </c>
      <c r="B15" s="177" t="s">
        <v>34</v>
      </c>
      <c r="C15" s="177">
        <v>29</v>
      </c>
      <c r="D15" s="177">
        <v>438</v>
      </c>
    </row>
    <row r="16" spans="1:4" x14ac:dyDescent="0.35">
      <c r="A16" s="149">
        <v>11</v>
      </c>
      <c r="B16" s="177" t="s">
        <v>35</v>
      </c>
      <c r="C16" s="177">
        <v>55</v>
      </c>
      <c r="D16" s="177">
        <v>682</v>
      </c>
    </row>
    <row r="17" spans="1:4" x14ac:dyDescent="0.35">
      <c r="A17" s="149">
        <v>12</v>
      </c>
      <c r="B17" s="177" t="s">
        <v>94</v>
      </c>
      <c r="C17" s="177">
        <v>17</v>
      </c>
      <c r="D17" s="177">
        <v>167</v>
      </c>
    </row>
    <row r="18" spans="1:4" x14ac:dyDescent="0.35">
      <c r="A18" s="149">
        <v>13</v>
      </c>
      <c r="B18" s="177" t="s">
        <v>32</v>
      </c>
      <c r="C18" s="177">
        <v>24</v>
      </c>
      <c r="D18" s="177">
        <v>282</v>
      </c>
    </row>
    <row r="19" spans="1:4" x14ac:dyDescent="0.35">
      <c r="A19" s="149">
        <v>14</v>
      </c>
      <c r="B19" s="177" t="s">
        <v>24</v>
      </c>
      <c r="C19" s="177">
        <v>44</v>
      </c>
      <c r="D19" s="177">
        <v>589</v>
      </c>
    </row>
    <row r="20" spans="1:4" x14ac:dyDescent="0.35">
      <c r="A20" s="149">
        <v>15</v>
      </c>
      <c r="B20" s="177" t="s">
        <v>29</v>
      </c>
      <c r="C20" s="177">
        <v>42</v>
      </c>
      <c r="D20" s="177">
        <v>664</v>
      </c>
    </row>
    <row r="21" spans="1:4" x14ac:dyDescent="0.35">
      <c r="A21" s="149"/>
      <c r="B21" s="177" t="s">
        <v>36</v>
      </c>
      <c r="C21" s="177">
        <f>SUM(C6:C20)</f>
        <v>466</v>
      </c>
      <c r="D21" s="177">
        <f>SUM(D6:D20)</f>
        <v>6189</v>
      </c>
    </row>
  </sheetData>
  <mergeCells count="5">
    <mergeCell ref="A3:A5"/>
    <mergeCell ref="B3:B5"/>
    <mergeCell ref="C3:C5"/>
    <mergeCell ref="D3:D5"/>
    <mergeCell ref="A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8919A-0D69-4F88-BD5D-A996342C786A}">
  <dimension ref="A1:O20"/>
  <sheetViews>
    <sheetView topLeftCell="A10" workbookViewId="0">
      <selection activeCell="A3" sqref="A3:O4"/>
    </sheetView>
  </sheetViews>
  <sheetFormatPr defaultRowHeight="14.5" x14ac:dyDescent="0.35"/>
  <cols>
    <col min="2" max="2" width="19" customWidth="1"/>
    <col min="3" max="3" width="9.36328125" customWidth="1"/>
    <col min="4" max="4" width="12.08984375" customWidth="1"/>
    <col min="5" max="5" width="9.26953125" customWidth="1"/>
    <col min="6" max="6" width="10.26953125" customWidth="1"/>
    <col min="7" max="7" width="9.453125" customWidth="1"/>
    <col min="8" max="8" width="10.54296875" customWidth="1"/>
    <col min="10" max="10" width="10.26953125" customWidth="1"/>
    <col min="11" max="11" width="11" customWidth="1"/>
    <col min="12" max="12" width="12.453125" customWidth="1"/>
    <col min="13" max="13" width="11.90625" customWidth="1"/>
    <col min="14" max="14" width="15.54296875" customWidth="1"/>
    <col min="15" max="15" width="18.1796875" customWidth="1"/>
  </cols>
  <sheetData>
    <row r="1" spans="1:15" x14ac:dyDescent="0.35">
      <c r="A1" t="s">
        <v>56</v>
      </c>
    </row>
    <row r="3" spans="1:15" ht="15.5" x14ac:dyDescent="0.35">
      <c r="A3" s="178" t="s">
        <v>57</v>
      </c>
      <c r="B3" s="178" t="s">
        <v>52</v>
      </c>
      <c r="C3" s="179" t="s">
        <v>58</v>
      </c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80" t="s">
        <v>59</v>
      </c>
    </row>
    <row r="4" spans="1:15" ht="15.5" x14ac:dyDescent="0.35">
      <c r="A4" s="178"/>
      <c r="B4" s="178"/>
      <c r="C4" s="181" t="s">
        <v>60</v>
      </c>
      <c r="D4" s="181" t="s">
        <v>61</v>
      </c>
      <c r="E4" s="181" t="s">
        <v>62</v>
      </c>
      <c r="F4" s="181" t="s">
        <v>63</v>
      </c>
      <c r="G4" s="181" t="s">
        <v>64</v>
      </c>
      <c r="H4" s="181" t="s">
        <v>65</v>
      </c>
      <c r="I4" s="181" t="s">
        <v>66</v>
      </c>
      <c r="J4" s="181" t="s">
        <v>67</v>
      </c>
      <c r="K4" s="181" t="s">
        <v>68</v>
      </c>
      <c r="L4" s="181" t="s">
        <v>69</v>
      </c>
      <c r="M4" s="181" t="s">
        <v>70</v>
      </c>
      <c r="N4" s="181" t="s">
        <v>71</v>
      </c>
      <c r="O4" s="180"/>
    </row>
    <row r="5" spans="1:15" x14ac:dyDescent="0.35">
      <c r="A5" s="11" cm="1">
        <f t="array" ref="A5:A19">_xlfn.SEQUENCE(15)</f>
        <v>1</v>
      </c>
      <c r="B5" s="2" t="s">
        <v>19</v>
      </c>
      <c r="C5" s="1">
        <v>119.08</v>
      </c>
      <c r="D5" s="1">
        <v>122.08</v>
      </c>
      <c r="E5" s="1">
        <v>125.02</v>
      </c>
      <c r="F5" s="1">
        <v>124.32</v>
      </c>
      <c r="G5" s="1">
        <v>84.76</v>
      </c>
      <c r="H5" s="1">
        <v>110</v>
      </c>
      <c r="I5" s="1">
        <v>123.62</v>
      </c>
      <c r="J5" s="1">
        <v>119.84</v>
      </c>
      <c r="K5" s="1">
        <v>109.76</v>
      </c>
      <c r="L5" s="1">
        <v>107.94</v>
      </c>
      <c r="M5" s="1">
        <v>105</v>
      </c>
      <c r="N5" s="1">
        <v>107.01</v>
      </c>
      <c r="O5" s="14">
        <v>1400.33</v>
      </c>
    </row>
    <row r="6" spans="1:15" x14ac:dyDescent="0.35">
      <c r="A6" s="11">
        <v>2</v>
      </c>
      <c r="B6" s="2" t="s">
        <v>18</v>
      </c>
      <c r="C6" s="1">
        <v>98.44</v>
      </c>
      <c r="D6" s="1">
        <v>100.28</v>
      </c>
      <c r="E6" s="1">
        <v>102.12</v>
      </c>
      <c r="F6" s="1">
        <v>102.12</v>
      </c>
      <c r="G6" s="1">
        <v>68</v>
      </c>
      <c r="H6" s="1">
        <v>84</v>
      </c>
      <c r="I6" s="1">
        <v>101.545</v>
      </c>
      <c r="J6" s="1">
        <v>98.44</v>
      </c>
      <c r="K6" s="1">
        <v>90.16</v>
      </c>
      <c r="L6" s="13">
        <v>88665</v>
      </c>
      <c r="M6" s="1">
        <v>86.25</v>
      </c>
      <c r="N6" s="1">
        <v>87.974999999999994</v>
      </c>
      <c r="O6" s="14">
        <v>1150.271</v>
      </c>
    </row>
    <row r="7" spans="1:15" x14ac:dyDescent="0.35">
      <c r="A7" s="11">
        <v>3</v>
      </c>
      <c r="B7" s="2" t="s">
        <v>20</v>
      </c>
      <c r="C7" s="1">
        <v>8.56</v>
      </c>
      <c r="D7" s="1">
        <v>8.7200000000000006</v>
      </c>
      <c r="E7" s="1">
        <v>8.93</v>
      </c>
      <c r="F7" s="1">
        <v>8.8800000000000008</v>
      </c>
      <c r="G7" s="1">
        <v>10</v>
      </c>
      <c r="H7" s="1">
        <v>8.6</v>
      </c>
      <c r="I7" s="1">
        <v>8.83</v>
      </c>
      <c r="J7" s="1">
        <v>8.56</v>
      </c>
      <c r="K7" s="1">
        <v>7.84</v>
      </c>
      <c r="L7" s="1">
        <v>7.71</v>
      </c>
      <c r="M7" s="1">
        <v>7.5</v>
      </c>
      <c r="N7" s="1">
        <v>7.65</v>
      </c>
      <c r="O7" s="15">
        <v>100.0236</v>
      </c>
    </row>
    <row r="8" spans="1:15" x14ac:dyDescent="0.35">
      <c r="A8" s="11">
        <v>4</v>
      </c>
      <c r="B8" s="2" t="s">
        <v>21</v>
      </c>
      <c r="C8" s="1">
        <v>8.56</v>
      </c>
      <c r="D8" s="1">
        <v>8.7200000000000006</v>
      </c>
      <c r="E8" s="1">
        <v>8.93</v>
      </c>
      <c r="F8" s="1">
        <v>8.8800000000000008</v>
      </c>
      <c r="G8" s="1">
        <v>10</v>
      </c>
      <c r="H8" s="1">
        <v>8.6</v>
      </c>
      <c r="I8" s="1">
        <v>8.83</v>
      </c>
      <c r="J8" s="1">
        <v>8.56</v>
      </c>
      <c r="K8" s="1">
        <v>7.84</v>
      </c>
      <c r="L8" s="1">
        <v>7.71</v>
      </c>
      <c r="M8" s="1">
        <v>7.5</v>
      </c>
      <c r="N8" s="1">
        <v>7.65</v>
      </c>
      <c r="O8" s="15">
        <v>100.0236</v>
      </c>
    </row>
    <row r="9" spans="1:15" x14ac:dyDescent="0.35">
      <c r="A9" s="11">
        <v>5</v>
      </c>
      <c r="B9" s="2" t="s">
        <v>24</v>
      </c>
      <c r="C9" s="1">
        <v>8.56</v>
      </c>
      <c r="D9" s="1">
        <v>8.7200000000000006</v>
      </c>
      <c r="E9" s="1">
        <v>8.93</v>
      </c>
      <c r="F9" s="1">
        <v>8.8800000000000008</v>
      </c>
      <c r="G9" s="1">
        <v>10</v>
      </c>
      <c r="H9" s="1">
        <v>8.6</v>
      </c>
      <c r="I9" s="1">
        <v>8.83</v>
      </c>
      <c r="J9" s="1">
        <v>8.56</v>
      </c>
      <c r="K9" s="1">
        <v>7.84</v>
      </c>
      <c r="L9" s="1">
        <v>7.71</v>
      </c>
      <c r="M9" s="1">
        <v>7.5</v>
      </c>
      <c r="N9" s="1">
        <v>7.65</v>
      </c>
      <c r="O9" s="15">
        <v>100.0236</v>
      </c>
    </row>
    <row r="10" spans="1:15" x14ac:dyDescent="0.35">
      <c r="A10" s="11">
        <v>6</v>
      </c>
      <c r="B10" s="2" t="s">
        <v>72</v>
      </c>
      <c r="C10" s="1">
        <v>8.56</v>
      </c>
      <c r="D10" s="1">
        <v>8.7200000000000006</v>
      </c>
      <c r="E10" s="1">
        <v>8.93</v>
      </c>
      <c r="F10" s="1">
        <v>8.8800000000000008</v>
      </c>
      <c r="G10" s="1">
        <v>10</v>
      </c>
      <c r="H10" s="1">
        <v>8.6</v>
      </c>
      <c r="I10" s="1">
        <v>8.83</v>
      </c>
      <c r="J10" s="1">
        <v>8.56</v>
      </c>
      <c r="K10" s="1">
        <v>7.84</v>
      </c>
      <c r="L10" s="1">
        <v>7.71</v>
      </c>
      <c r="M10" s="1">
        <v>7.5</v>
      </c>
      <c r="N10" s="1">
        <v>7.65</v>
      </c>
      <c r="O10" s="15">
        <v>100.0236</v>
      </c>
    </row>
    <row r="11" spans="1:15" x14ac:dyDescent="0.35">
      <c r="A11" s="11">
        <v>7</v>
      </c>
      <c r="B11" s="2" t="s">
        <v>73</v>
      </c>
      <c r="C11" s="1">
        <v>8.56</v>
      </c>
      <c r="D11" s="1">
        <v>8.7200000000000006</v>
      </c>
      <c r="E11" s="1">
        <v>8.93</v>
      </c>
      <c r="F11" s="1">
        <v>8.8800000000000008</v>
      </c>
      <c r="G11" s="1">
        <v>10</v>
      </c>
      <c r="H11" s="1">
        <v>8.6</v>
      </c>
      <c r="I11" s="12">
        <v>8.83</v>
      </c>
      <c r="J11" s="1">
        <v>8.56</v>
      </c>
      <c r="K11" s="1">
        <v>7.84</v>
      </c>
      <c r="L11" s="1">
        <v>7.71</v>
      </c>
      <c r="M11" s="1">
        <v>7.5</v>
      </c>
      <c r="N11" s="1">
        <v>7.65</v>
      </c>
      <c r="O11" s="15">
        <v>100.0236</v>
      </c>
    </row>
    <row r="12" spans="1:15" x14ac:dyDescent="0.35">
      <c r="A12" s="11">
        <v>8</v>
      </c>
      <c r="B12" s="2" t="s">
        <v>28</v>
      </c>
      <c r="C12" s="1">
        <v>4.28</v>
      </c>
      <c r="D12" s="1">
        <v>8.7200000000000006</v>
      </c>
      <c r="E12" s="1">
        <v>8.93</v>
      </c>
      <c r="F12" s="1">
        <v>8.8800000000000008</v>
      </c>
      <c r="G12" s="1">
        <v>10</v>
      </c>
      <c r="H12" s="1">
        <v>8.6</v>
      </c>
      <c r="I12" s="1">
        <v>8.83</v>
      </c>
      <c r="J12" s="1">
        <v>8.56</v>
      </c>
      <c r="K12" s="1">
        <v>7.84</v>
      </c>
      <c r="L12" s="1">
        <v>3.855</v>
      </c>
      <c r="M12" s="1">
        <v>3.75</v>
      </c>
      <c r="N12" s="1">
        <v>3.8250000000000002</v>
      </c>
      <c r="O12" s="15">
        <v>50.011800000000001</v>
      </c>
    </row>
    <row r="13" spans="1:15" x14ac:dyDescent="0.35">
      <c r="A13" s="11">
        <v>9</v>
      </c>
      <c r="B13" s="2" t="s">
        <v>29</v>
      </c>
      <c r="C13" s="1">
        <v>8.56</v>
      </c>
      <c r="D13" s="1">
        <v>4.3600000000000003</v>
      </c>
      <c r="E13" s="1">
        <v>4.4649999999999999</v>
      </c>
      <c r="F13" s="1">
        <v>4.4400000000000004</v>
      </c>
      <c r="G13" s="1">
        <v>6</v>
      </c>
      <c r="H13" s="1">
        <v>6</v>
      </c>
      <c r="I13" s="1">
        <v>4.415</v>
      </c>
      <c r="J13" s="1">
        <v>4.28</v>
      </c>
      <c r="K13" s="1">
        <v>3.92</v>
      </c>
      <c r="L13" s="1">
        <v>7.71</v>
      </c>
      <c r="M13" s="1">
        <v>7.5</v>
      </c>
      <c r="N13" s="1">
        <v>7.65</v>
      </c>
      <c r="O13" s="15">
        <v>100.0236</v>
      </c>
    </row>
    <row r="14" spans="1:15" x14ac:dyDescent="0.35">
      <c r="A14" s="11">
        <v>10</v>
      </c>
      <c r="B14" s="2" t="s">
        <v>30</v>
      </c>
      <c r="C14" s="1">
        <v>8.56</v>
      </c>
      <c r="D14" s="1">
        <v>8.7200000000000006</v>
      </c>
      <c r="E14" s="1">
        <v>8.93</v>
      </c>
      <c r="F14" s="1">
        <v>8.8800000000000008</v>
      </c>
      <c r="G14" s="1">
        <v>9</v>
      </c>
      <c r="H14" s="1">
        <v>8.6</v>
      </c>
      <c r="I14" s="1">
        <v>8.83</v>
      </c>
      <c r="J14" s="1">
        <v>8.56</v>
      </c>
      <c r="K14" s="1">
        <v>7.84</v>
      </c>
      <c r="L14" s="1">
        <v>7.71</v>
      </c>
      <c r="M14" s="1">
        <v>7.5</v>
      </c>
      <c r="N14" s="1">
        <v>7.65</v>
      </c>
      <c r="O14" s="15">
        <v>100.0236</v>
      </c>
    </row>
    <row r="15" spans="1:15" x14ac:dyDescent="0.35">
      <c r="A15" s="11">
        <v>11</v>
      </c>
      <c r="B15" s="2" t="s">
        <v>94</v>
      </c>
      <c r="C15" s="1">
        <v>8.56</v>
      </c>
      <c r="D15" s="1">
        <v>8.7200000000000006</v>
      </c>
      <c r="E15" s="1">
        <v>8.93</v>
      </c>
      <c r="F15" s="1">
        <v>8.8800000000000008</v>
      </c>
      <c r="G15" s="1">
        <v>9</v>
      </c>
      <c r="H15" s="1">
        <v>8.6</v>
      </c>
      <c r="I15" s="1">
        <v>8.83</v>
      </c>
      <c r="J15" s="1">
        <v>8.56</v>
      </c>
      <c r="K15" s="1">
        <v>7.84</v>
      </c>
      <c r="L15" s="1">
        <v>7.71</v>
      </c>
      <c r="M15" s="1">
        <v>7.5</v>
      </c>
      <c r="N15" s="1">
        <v>7.65</v>
      </c>
      <c r="O15" s="15">
        <v>100.0236</v>
      </c>
    </row>
    <row r="16" spans="1:15" x14ac:dyDescent="0.35">
      <c r="A16" s="11">
        <v>12</v>
      </c>
      <c r="B16" s="2" t="s">
        <v>32</v>
      </c>
      <c r="C16" s="1">
        <v>8.56</v>
      </c>
      <c r="D16" s="1">
        <v>8.7200000000000006</v>
      </c>
      <c r="E16" s="1">
        <v>8.93</v>
      </c>
      <c r="F16" s="1">
        <v>8.8800000000000008</v>
      </c>
      <c r="G16" s="1">
        <v>9</v>
      </c>
      <c r="H16" s="1">
        <v>8.6</v>
      </c>
      <c r="I16" s="1">
        <v>8.83</v>
      </c>
      <c r="J16" s="1">
        <v>8.56</v>
      </c>
      <c r="K16" s="1">
        <v>7.84</v>
      </c>
      <c r="L16" s="1">
        <v>7.71</v>
      </c>
      <c r="M16" s="1">
        <v>7.5</v>
      </c>
      <c r="N16" s="1">
        <v>7.65</v>
      </c>
      <c r="O16" s="15">
        <v>100.0236</v>
      </c>
    </row>
    <row r="17" spans="1:15" x14ac:dyDescent="0.35">
      <c r="A17" s="11">
        <v>13</v>
      </c>
      <c r="B17" s="2" t="s">
        <v>33</v>
      </c>
      <c r="C17" s="1">
        <v>8.56</v>
      </c>
      <c r="D17" s="1">
        <v>8.7200000000000006</v>
      </c>
      <c r="E17" s="1">
        <v>8.93</v>
      </c>
      <c r="F17" s="1">
        <v>8.8800000000000008</v>
      </c>
      <c r="G17" s="1">
        <v>10</v>
      </c>
      <c r="H17" s="1">
        <v>8.6</v>
      </c>
      <c r="I17" s="1">
        <v>8.83</v>
      </c>
      <c r="J17" s="1">
        <v>8.56</v>
      </c>
      <c r="K17" s="1">
        <v>7.84</v>
      </c>
      <c r="L17" s="1">
        <v>7.71</v>
      </c>
      <c r="M17" s="1">
        <v>7.5</v>
      </c>
      <c r="N17" s="1">
        <v>7.65</v>
      </c>
      <c r="O17" s="15">
        <v>100.0236</v>
      </c>
    </row>
    <row r="18" spans="1:15" x14ac:dyDescent="0.35">
      <c r="A18" s="11">
        <v>14</v>
      </c>
      <c r="B18" s="2" t="s">
        <v>34</v>
      </c>
      <c r="C18" s="1">
        <v>8.56</v>
      </c>
      <c r="D18" s="1">
        <v>8.7200000000000006</v>
      </c>
      <c r="E18" s="1">
        <v>8.93</v>
      </c>
      <c r="F18" s="1">
        <v>8.8800000000000008</v>
      </c>
      <c r="G18" s="1">
        <v>10</v>
      </c>
      <c r="H18" s="1">
        <v>8.6</v>
      </c>
      <c r="I18" s="1">
        <v>8.83</v>
      </c>
      <c r="J18" s="1">
        <v>8.56</v>
      </c>
      <c r="K18" s="1">
        <v>7.84</v>
      </c>
      <c r="L18" s="1">
        <v>7.71</v>
      </c>
      <c r="M18" s="1">
        <v>7.5</v>
      </c>
      <c r="N18" s="1">
        <v>7.65</v>
      </c>
      <c r="O18" s="15">
        <v>100.0236</v>
      </c>
    </row>
    <row r="19" spans="1:15" x14ac:dyDescent="0.35">
      <c r="A19" s="11">
        <v>15</v>
      </c>
      <c r="B19" s="2" t="s">
        <v>74</v>
      </c>
      <c r="C19" s="1">
        <v>539.28</v>
      </c>
      <c r="D19" s="1">
        <v>549.36</v>
      </c>
      <c r="E19" s="1">
        <v>562.59</v>
      </c>
      <c r="F19" s="1">
        <v>559.44000000000005</v>
      </c>
      <c r="G19" s="1">
        <v>560</v>
      </c>
      <c r="H19" s="1">
        <v>565</v>
      </c>
      <c r="I19" s="1">
        <v>556.29</v>
      </c>
      <c r="J19" s="1">
        <v>539.28</v>
      </c>
      <c r="K19" s="1">
        <v>493.28</v>
      </c>
      <c r="L19" s="1">
        <v>485.73</v>
      </c>
      <c r="M19" s="1">
        <v>472.5</v>
      </c>
      <c r="N19" s="1">
        <v>481.95</v>
      </c>
      <c r="O19" s="15">
        <v>6301.4870000000001</v>
      </c>
    </row>
    <row r="20" spans="1:15" x14ac:dyDescent="0.35">
      <c r="A20" s="11"/>
      <c r="B20" s="2" t="s">
        <v>36</v>
      </c>
      <c r="C20" s="1">
        <v>856</v>
      </c>
      <c r="D20" s="1">
        <v>872</v>
      </c>
      <c r="E20" s="1">
        <v>893</v>
      </c>
      <c r="F20" s="1">
        <v>888</v>
      </c>
      <c r="G20" s="1">
        <v>825</v>
      </c>
      <c r="H20" s="1">
        <v>860</v>
      </c>
      <c r="I20" s="1">
        <v>883</v>
      </c>
      <c r="J20" s="1">
        <v>856</v>
      </c>
      <c r="K20" s="1">
        <v>784</v>
      </c>
      <c r="L20" s="1">
        <v>771</v>
      </c>
      <c r="M20" s="1">
        <v>750</v>
      </c>
      <c r="N20" s="1">
        <v>765</v>
      </c>
      <c r="O20" s="14">
        <f>SUM(O5:O19)</f>
        <v>10002.359399999999</v>
      </c>
    </row>
  </sheetData>
  <mergeCells count="4">
    <mergeCell ref="C3:N3"/>
    <mergeCell ref="O3:O4"/>
    <mergeCell ref="A3:A4"/>
    <mergeCell ref="B3:B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2F234-51A9-4C12-9C2A-1FABF86F0C62}">
  <dimension ref="A1:E29"/>
  <sheetViews>
    <sheetView topLeftCell="A25" zoomScale="72" workbookViewId="0">
      <selection activeCell="A39" sqref="A39"/>
    </sheetView>
  </sheetViews>
  <sheetFormatPr defaultRowHeight="14.5" x14ac:dyDescent="0.35"/>
  <cols>
    <col min="1" max="1" width="26.26953125" customWidth="1"/>
    <col min="2" max="2" width="15.81640625" customWidth="1"/>
    <col min="3" max="3" width="15.36328125" customWidth="1"/>
    <col min="4" max="4" width="16.08984375" customWidth="1"/>
    <col min="5" max="5" width="19.08984375" customWidth="1"/>
  </cols>
  <sheetData>
    <row r="1" spans="1:5" ht="28.5" x14ac:dyDescent="0.85">
      <c r="A1" s="182" t="s">
        <v>75</v>
      </c>
      <c r="B1" s="182"/>
      <c r="C1" s="182"/>
      <c r="D1" s="182"/>
      <c r="E1" s="182"/>
    </row>
    <row r="3" spans="1:5" ht="18.5" x14ac:dyDescent="0.45">
      <c r="A3" s="17" t="s">
        <v>76</v>
      </c>
    </row>
    <row r="5" spans="1:5" ht="18.5" x14ac:dyDescent="0.45">
      <c r="A5" s="76" t="s">
        <v>1</v>
      </c>
      <c r="B5" s="73" t="s">
        <v>77</v>
      </c>
      <c r="C5" s="74"/>
      <c r="D5" s="74"/>
      <c r="E5" s="75"/>
    </row>
    <row r="6" spans="1:5" ht="18.5" x14ac:dyDescent="0.35">
      <c r="A6" s="77"/>
      <c r="B6" s="16">
        <v>2020</v>
      </c>
      <c r="C6" s="16">
        <v>2021</v>
      </c>
      <c r="D6" s="16">
        <v>2022</v>
      </c>
      <c r="E6" s="16">
        <v>2023</v>
      </c>
    </row>
    <row r="7" spans="1:5" ht="24" customHeight="1" x14ac:dyDescent="0.35">
      <c r="A7" s="23" t="s">
        <v>78</v>
      </c>
      <c r="B7" s="24">
        <v>1568.19</v>
      </c>
      <c r="C7" s="24">
        <v>1365.57</v>
      </c>
      <c r="D7" s="25">
        <v>1630.25</v>
      </c>
      <c r="E7" s="26">
        <v>1045.24</v>
      </c>
    </row>
    <row r="8" spans="1:5" ht="30.5" customHeight="1" x14ac:dyDescent="0.35">
      <c r="A8" s="19" t="s">
        <v>79</v>
      </c>
      <c r="B8" s="20">
        <v>7161.2</v>
      </c>
      <c r="C8" s="20">
        <v>8431.73</v>
      </c>
      <c r="D8" s="20">
        <v>7633.25</v>
      </c>
      <c r="E8" s="21">
        <v>8866.67</v>
      </c>
    </row>
    <row r="9" spans="1:5" ht="26" customHeight="1" x14ac:dyDescent="0.35">
      <c r="A9" s="23" t="s">
        <v>80</v>
      </c>
      <c r="B9" s="27">
        <v>20.9</v>
      </c>
      <c r="C9" s="27">
        <v>21.2</v>
      </c>
      <c r="D9" s="26">
        <v>41.59</v>
      </c>
      <c r="E9" s="27">
        <v>40.200000000000003</v>
      </c>
    </row>
    <row r="10" spans="1:5" ht="25.5" customHeight="1" x14ac:dyDescent="0.35">
      <c r="A10" s="19" t="s">
        <v>81</v>
      </c>
      <c r="B10" s="22">
        <v>19.55</v>
      </c>
      <c r="C10" s="22">
        <v>25.7</v>
      </c>
      <c r="D10" s="21">
        <v>16.059999999999999</v>
      </c>
      <c r="E10" s="22">
        <v>20.100000000000001</v>
      </c>
    </row>
    <row r="11" spans="1:5" ht="23" customHeight="1" x14ac:dyDescent="0.35">
      <c r="A11" s="23" t="s">
        <v>82</v>
      </c>
      <c r="B11" s="27">
        <v>19.55</v>
      </c>
      <c r="C11" s="27">
        <v>21</v>
      </c>
      <c r="D11" s="26">
        <v>14.56</v>
      </c>
      <c r="E11" s="26">
        <v>10.050000000000001</v>
      </c>
    </row>
    <row r="12" spans="1:5" ht="25.5" customHeight="1" x14ac:dyDescent="0.35">
      <c r="A12" s="19" t="s">
        <v>83</v>
      </c>
      <c r="B12" s="22">
        <v>27</v>
      </c>
      <c r="C12" s="22">
        <v>32.9</v>
      </c>
      <c r="D12" s="22">
        <v>5.6</v>
      </c>
      <c r="E12" s="21">
        <v>10.050000000000001</v>
      </c>
    </row>
    <row r="13" spans="1:5" ht="24" customHeight="1" x14ac:dyDescent="0.35">
      <c r="A13" s="23" t="s">
        <v>84</v>
      </c>
      <c r="B13" s="27">
        <v>13.6</v>
      </c>
      <c r="C13" s="27">
        <v>18.7</v>
      </c>
      <c r="D13" s="26">
        <v>6.94</v>
      </c>
      <c r="E13" s="26">
        <v>10.050000000000001</v>
      </c>
    </row>
    <row r="14" spans="1:5" ht="24.5" customHeight="1" x14ac:dyDescent="0.35">
      <c r="A14" s="19" t="s">
        <v>85</v>
      </c>
      <c r="B14" s="22">
        <v>20.45</v>
      </c>
      <c r="C14" s="22">
        <v>4.1100000000000003</v>
      </c>
      <c r="D14" s="21" t="s">
        <v>87</v>
      </c>
      <c r="E14" s="21" t="s">
        <v>87</v>
      </c>
    </row>
    <row r="15" spans="1:5" ht="25" customHeight="1" x14ac:dyDescent="0.35">
      <c r="A15" s="23" t="s">
        <v>86</v>
      </c>
      <c r="B15" s="24">
        <v>8850.84</v>
      </c>
      <c r="C15" s="24">
        <v>9935.41</v>
      </c>
      <c r="D15" s="28">
        <v>9349</v>
      </c>
      <c r="E15" s="27">
        <f>SUM(E7:E14)</f>
        <v>10002.359999999999</v>
      </c>
    </row>
    <row r="21" spans="1:5" ht="21" x14ac:dyDescent="0.5">
      <c r="A21" s="18" t="s">
        <v>88</v>
      </c>
    </row>
    <row r="23" spans="1:5" ht="21" x14ac:dyDescent="0.5">
      <c r="A23" s="79" t="s">
        <v>44</v>
      </c>
      <c r="B23" s="78" t="s">
        <v>77</v>
      </c>
      <c r="C23" s="78"/>
      <c r="D23" s="78"/>
      <c r="E23" s="78"/>
    </row>
    <row r="24" spans="1:5" ht="21" x14ac:dyDescent="0.5">
      <c r="A24" s="79"/>
      <c r="B24" s="38">
        <v>2021</v>
      </c>
      <c r="C24" s="38">
        <v>2022</v>
      </c>
      <c r="D24" s="38">
        <v>2023</v>
      </c>
      <c r="E24" s="38">
        <v>2024</v>
      </c>
    </row>
    <row r="25" spans="1:5" ht="38.5" customHeight="1" x14ac:dyDescent="0.5">
      <c r="A25" s="40" t="s">
        <v>89</v>
      </c>
      <c r="B25" s="30">
        <v>3355.98</v>
      </c>
      <c r="C25" s="30">
        <v>5393.78</v>
      </c>
      <c r="D25" s="30">
        <v>5570.18</v>
      </c>
      <c r="E25" s="30">
        <v>6001.42</v>
      </c>
    </row>
    <row r="26" spans="1:5" ht="38.5" customHeight="1" x14ac:dyDescent="0.5">
      <c r="A26" s="39" t="s">
        <v>91</v>
      </c>
      <c r="B26" s="31">
        <v>6209.42</v>
      </c>
      <c r="C26" s="31">
        <v>2536.17</v>
      </c>
      <c r="D26" s="31">
        <v>2648.73</v>
      </c>
      <c r="E26" s="31">
        <v>2800.66</v>
      </c>
    </row>
    <row r="27" spans="1:5" ht="41.5" customHeight="1" x14ac:dyDescent="0.5">
      <c r="A27" s="40" t="s">
        <v>90</v>
      </c>
      <c r="B27" s="32">
        <v>370</v>
      </c>
      <c r="C27" s="30">
        <v>1010.09</v>
      </c>
      <c r="D27" s="30">
        <v>1130.08</v>
      </c>
      <c r="E27" s="33">
        <v>766.2</v>
      </c>
    </row>
    <row r="28" spans="1:5" ht="50.5" customHeight="1" x14ac:dyDescent="0.45">
      <c r="A28" s="34" t="s">
        <v>92</v>
      </c>
      <c r="B28" s="35">
        <v>586.20000000000005</v>
      </c>
      <c r="C28" s="36">
        <v>714.9</v>
      </c>
      <c r="D28" s="36">
        <v>750.6</v>
      </c>
      <c r="E28" s="35">
        <v>766.2</v>
      </c>
    </row>
    <row r="29" spans="1:5" ht="56.5" customHeight="1" x14ac:dyDescent="0.5">
      <c r="A29" s="40" t="s">
        <v>86</v>
      </c>
      <c r="B29" s="37">
        <v>10521.6</v>
      </c>
      <c r="C29" s="30">
        <v>9654.94</v>
      </c>
      <c r="D29" s="30">
        <v>10099.59</v>
      </c>
      <c r="E29" s="30">
        <v>10768.56</v>
      </c>
    </row>
  </sheetData>
  <mergeCells count="5">
    <mergeCell ref="B5:E5"/>
    <mergeCell ref="A5:A6"/>
    <mergeCell ref="A1:E1"/>
    <mergeCell ref="B23:E23"/>
    <mergeCell ref="A23:A2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1AACB-51F4-4616-AF92-4CAA0F458528}">
  <dimension ref="A1:F20"/>
  <sheetViews>
    <sheetView topLeftCell="A15" workbookViewId="0">
      <selection activeCell="F11" sqref="F11"/>
    </sheetView>
  </sheetViews>
  <sheetFormatPr defaultRowHeight="14.5" x14ac:dyDescent="0.35"/>
  <cols>
    <col min="1" max="1" width="32.81640625" customWidth="1"/>
    <col min="2" max="2" width="18.90625" customWidth="1"/>
    <col min="3" max="3" width="20.54296875" customWidth="1"/>
    <col min="4" max="4" width="19.7265625" customWidth="1"/>
    <col min="5" max="5" width="19.81640625" customWidth="1"/>
    <col min="6" max="6" width="19.36328125" customWidth="1"/>
  </cols>
  <sheetData>
    <row r="1" spans="1:6" ht="18.5" x14ac:dyDescent="0.45">
      <c r="A1" s="17" t="s">
        <v>93</v>
      </c>
    </row>
    <row r="3" spans="1:6" ht="18.5" x14ac:dyDescent="0.45">
      <c r="A3" s="81" t="s">
        <v>44</v>
      </c>
      <c r="B3" s="80" t="s">
        <v>77</v>
      </c>
      <c r="C3" s="80"/>
      <c r="D3" s="80"/>
      <c r="E3" s="80"/>
      <c r="F3" s="80"/>
    </row>
    <row r="4" spans="1:6" ht="15.5" x14ac:dyDescent="0.35">
      <c r="A4" s="81"/>
      <c r="B4" s="29">
        <v>2020</v>
      </c>
      <c r="C4" s="29">
        <v>2021</v>
      </c>
      <c r="D4" s="29">
        <v>2022</v>
      </c>
      <c r="E4" s="29">
        <v>2023</v>
      </c>
      <c r="F4" s="29">
        <v>2024</v>
      </c>
    </row>
    <row r="5" spans="1:6" ht="33.5" customHeight="1" x14ac:dyDescent="0.35">
      <c r="A5" s="42" t="s">
        <v>18</v>
      </c>
      <c r="B5" s="43">
        <v>1382.3</v>
      </c>
      <c r="C5" s="43">
        <v>1400.6</v>
      </c>
      <c r="D5" s="44">
        <v>1361.15</v>
      </c>
      <c r="E5" s="43">
        <v>1362.1</v>
      </c>
      <c r="F5" s="44">
        <v>1400.33</v>
      </c>
    </row>
    <row r="6" spans="1:6" ht="33.5" customHeight="1" x14ac:dyDescent="0.35">
      <c r="A6" s="48" t="s">
        <v>19</v>
      </c>
      <c r="B6" s="49">
        <v>1137.9000000000001</v>
      </c>
      <c r="C6" s="49">
        <v>1146</v>
      </c>
      <c r="D6" s="50">
        <v>1150.73</v>
      </c>
      <c r="E6" s="49">
        <v>1149.7</v>
      </c>
      <c r="F6" s="51">
        <v>1150.271</v>
      </c>
    </row>
    <row r="7" spans="1:6" ht="30.5" customHeight="1" x14ac:dyDescent="0.35">
      <c r="A7" s="42" t="s">
        <v>20</v>
      </c>
      <c r="B7" s="46">
        <v>154</v>
      </c>
      <c r="C7" s="45">
        <v>173.3</v>
      </c>
      <c r="D7" s="45">
        <v>166.93</v>
      </c>
      <c r="E7" s="45">
        <v>146.6</v>
      </c>
      <c r="F7" s="45">
        <v>100.0236</v>
      </c>
    </row>
    <row r="8" spans="1:6" ht="34.5" customHeight="1" x14ac:dyDescent="0.35">
      <c r="A8" s="48" t="s">
        <v>21</v>
      </c>
      <c r="B8" s="52">
        <v>130.1</v>
      </c>
      <c r="C8" s="52">
        <v>146.9</v>
      </c>
      <c r="D8" s="52">
        <v>138.68</v>
      </c>
      <c r="E8" s="52">
        <v>139.69999999999999</v>
      </c>
      <c r="F8" s="52">
        <v>100.0236</v>
      </c>
    </row>
    <row r="9" spans="1:6" ht="33" customHeight="1" x14ac:dyDescent="0.35">
      <c r="A9" s="42" t="s">
        <v>24</v>
      </c>
      <c r="B9" s="45">
        <v>89.2</v>
      </c>
      <c r="C9" s="46">
        <v>102</v>
      </c>
      <c r="D9" s="45">
        <v>96.21</v>
      </c>
      <c r="E9" s="45">
        <v>98.8</v>
      </c>
      <c r="F9" s="45">
        <v>100.0236</v>
      </c>
    </row>
    <row r="10" spans="1:6" ht="32.5" customHeight="1" x14ac:dyDescent="0.35">
      <c r="A10" s="48" t="s">
        <v>72</v>
      </c>
      <c r="B10" s="52">
        <v>106.4</v>
      </c>
      <c r="C10" s="52">
        <v>120.7</v>
      </c>
      <c r="D10" s="52">
        <v>113.68</v>
      </c>
      <c r="E10" s="52">
        <v>91.3</v>
      </c>
      <c r="F10" s="52">
        <v>100.0236</v>
      </c>
    </row>
    <row r="11" spans="1:6" ht="33.5" customHeight="1" x14ac:dyDescent="0.35">
      <c r="A11" s="42" t="s">
        <v>73</v>
      </c>
      <c r="B11" s="45">
        <v>61.8</v>
      </c>
      <c r="C11" s="45">
        <v>71.599999999999994</v>
      </c>
      <c r="D11" s="45">
        <v>66.709999999999994</v>
      </c>
      <c r="E11" s="45">
        <v>66.900000000000006</v>
      </c>
      <c r="F11" s="45">
        <v>100.0236</v>
      </c>
    </row>
    <row r="12" spans="1:6" ht="38.5" customHeight="1" x14ac:dyDescent="0.35">
      <c r="A12" s="48" t="s">
        <v>28</v>
      </c>
      <c r="B12" s="52">
        <v>55.8</v>
      </c>
      <c r="C12" s="52">
        <v>64.5</v>
      </c>
      <c r="D12" s="52">
        <v>58.5</v>
      </c>
      <c r="E12" s="52">
        <v>60.5</v>
      </c>
      <c r="F12" s="52">
        <v>50.011800000000001</v>
      </c>
    </row>
    <row r="13" spans="1:6" ht="29.5" customHeight="1" x14ac:dyDescent="0.35">
      <c r="A13" s="42" t="s">
        <v>29</v>
      </c>
      <c r="B13" s="45">
        <v>103.9</v>
      </c>
      <c r="C13" s="45">
        <v>119.8</v>
      </c>
      <c r="D13" s="45">
        <v>117.47</v>
      </c>
      <c r="E13" s="45">
        <v>89.1</v>
      </c>
      <c r="F13" s="45">
        <v>100.0236</v>
      </c>
    </row>
    <row r="14" spans="1:6" ht="29" customHeight="1" x14ac:dyDescent="0.35">
      <c r="A14" s="48" t="s">
        <v>30</v>
      </c>
      <c r="B14" s="52">
        <v>139.9</v>
      </c>
      <c r="C14" s="52">
        <v>160.5</v>
      </c>
      <c r="D14" s="52">
        <v>149.08000000000001</v>
      </c>
      <c r="E14" s="52">
        <v>116.5</v>
      </c>
      <c r="F14" s="52">
        <v>100.0236</v>
      </c>
    </row>
    <row r="15" spans="1:6" ht="33.5" customHeight="1" x14ac:dyDescent="0.35">
      <c r="A15" s="42" t="s">
        <v>94</v>
      </c>
      <c r="B15" s="45">
        <v>145.1</v>
      </c>
      <c r="C15" s="45">
        <v>170.5</v>
      </c>
      <c r="D15" s="45">
        <v>179.39</v>
      </c>
      <c r="E15" s="45">
        <v>176.2</v>
      </c>
      <c r="F15" s="45">
        <v>100.0236</v>
      </c>
    </row>
    <row r="16" spans="1:6" ht="28.5" customHeight="1" x14ac:dyDescent="0.35">
      <c r="A16" s="48" t="s">
        <v>32</v>
      </c>
      <c r="B16" s="52">
        <v>112.9</v>
      </c>
      <c r="C16" s="53">
        <v>131</v>
      </c>
      <c r="D16" s="52">
        <v>131.66999999999999</v>
      </c>
      <c r="E16" s="52">
        <v>135.1</v>
      </c>
      <c r="F16" s="52">
        <v>100.0236</v>
      </c>
    </row>
    <row r="17" spans="1:6" ht="35.5" customHeight="1" x14ac:dyDescent="0.35">
      <c r="A17" s="42" t="s">
        <v>33</v>
      </c>
      <c r="B17" s="45">
        <v>170.8</v>
      </c>
      <c r="C17" s="45">
        <v>183.8</v>
      </c>
      <c r="D17" s="45">
        <v>178.69</v>
      </c>
      <c r="E17" s="45">
        <v>137.1</v>
      </c>
      <c r="F17" s="45">
        <v>100.0236</v>
      </c>
    </row>
    <row r="18" spans="1:6" ht="30" customHeight="1" x14ac:dyDescent="0.35">
      <c r="A18" s="48" t="s">
        <v>34</v>
      </c>
      <c r="B18" s="52">
        <v>128.6</v>
      </c>
      <c r="C18" s="52">
        <v>145.1</v>
      </c>
      <c r="D18" s="52">
        <v>136.88</v>
      </c>
      <c r="E18" s="52">
        <v>143.80000000000001</v>
      </c>
      <c r="F18" s="52">
        <v>100.0236</v>
      </c>
    </row>
    <row r="19" spans="1:6" ht="32.5" customHeight="1" x14ac:dyDescent="0.35">
      <c r="A19" s="42" t="s">
        <v>74</v>
      </c>
      <c r="B19" s="43">
        <v>5407.5</v>
      </c>
      <c r="C19" s="43">
        <v>6285.4</v>
      </c>
      <c r="D19" s="44">
        <v>5608.86</v>
      </c>
      <c r="E19" s="43">
        <v>6186.2</v>
      </c>
      <c r="F19" s="47">
        <v>6301.4870000000001</v>
      </c>
    </row>
    <row r="20" spans="1:6" ht="29.5" customHeight="1" x14ac:dyDescent="0.35">
      <c r="A20" s="21" t="s">
        <v>86</v>
      </c>
      <c r="B20" s="54">
        <v>9326.1</v>
      </c>
      <c r="C20" s="54">
        <v>10521.6</v>
      </c>
      <c r="D20" s="55">
        <v>9655</v>
      </c>
      <c r="E20" s="54">
        <v>10099.6</v>
      </c>
      <c r="F20" s="56">
        <v>10022.36</v>
      </c>
    </row>
  </sheetData>
  <mergeCells count="2">
    <mergeCell ref="B3:F3"/>
    <mergeCell ref="A3:A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C9A01-3825-433B-B7E3-84B1F622E500}">
  <dimension ref="A1:F39"/>
  <sheetViews>
    <sheetView topLeftCell="A27" workbookViewId="0">
      <selection activeCell="F21" sqref="F21"/>
    </sheetView>
  </sheetViews>
  <sheetFormatPr defaultRowHeight="14.5" x14ac:dyDescent="0.35"/>
  <cols>
    <col min="1" max="1" width="7.36328125" customWidth="1"/>
    <col min="2" max="2" width="19.90625" customWidth="1"/>
    <col min="3" max="3" width="20.54296875" customWidth="1"/>
    <col min="4" max="4" width="21.26953125" customWidth="1"/>
    <col min="5" max="5" width="22.1796875" customWidth="1"/>
    <col min="6" max="6" width="18.08984375" customWidth="1"/>
  </cols>
  <sheetData>
    <row r="1" spans="1:6" ht="15.5" x14ac:dyDescent="0.35">
      <c r="A1" s="61" t="s">
        <v>95</v>
      </c>
      <c r="B1" s="61"/>
      <c r="C1" s="61"/>
      <c r="D1" s="61"/>
      <c r="E1" s="61"/>
      <c r="F1" s="61"/>
    </row>
    <row r="3" spans="1:6" x14ac:dyDescent="0.35">
      <c r="A3" s="108" t="s">
        <v>53</v>
      </c>
      <c r="B3" s="108" t="s">
        <v>96</v>
      </c>
      <c r="C3" s="104" t="s">
        <v>97</v>
      </c>
      <c r="D3" s="104" t="s">
        <v>98</v>
      </c>
      <c r="E3" s="104" t="s">
        <v>100</v>
      </c>
      <c r="F3" s="104" t="s">
        <v>99</v>
      </c>
    </row>
    <row r="4" spans="1:6" x14ac:dyDescent="0.35">
      <c r="A4" s="109"/>
      <c r="B4" s="109"/>
      <c r="C4" s="105"/>
      <c r="D4" s="105"/>
      <c r="E4" s="105"/>
      <c r="F4" s="105"/>
    </row>
    <row r="5" spans="1:6" ht="31" customHeight="1" x14ac:dyDescent="0.35">
      <c r="A5" s="60" cm="1">
        <f t="array" ref="A5:A7">_xlfn.SEQUENCE(3)</f>
        <v>1</v>
      </c>
      <c r="B5" s="58" t="s">
        <v>89</v>
      </c>
      <c r="C5" s="62">
        <v>5584</v>
      </c>
      <c r="D5" s="62">
        <v>3155</v>
      </c>
      <c r="E5" s="62">
        <v>2429</v>
      </c>
      <c r="F5" s="59">
        <v>56.5</v>
      </c>
    </row>
    <row r="6" spans="1:6" ht="32.5" customHeight="1" x14ac:dyDescent="0.35">
      <c r="A6" s="63">
        <v>2</v>
      </c>
      <c r="B6" s="64" t="s">
        <v>102</v>
      </c>
      <c r="C6" s="65">
        <v>13710</v>
      </c>
      <c r="D6" s="65">
        <v>13258</v>
      </c>
      <c r="E6" s="65">
        <v>452</v>
      </c>
      <c r="F6" s="66">
        <v>96.7</v>
      </c>
    </row>
    <row r="7" spans="1:6" ht="39" customHeight="1" x14ac:dyDescent="0.35">
      <c r="A7" s="60">
        <v>3</v>
      </c>
      <c r="B7" s="58" t="s">
        <v>103</v>
      </c>
      <c r="C7" s="62">
        <v>413</v>
      </c>
      <c r="D7" s="62">
        <v>368</v>
      </c>
      <c r="E7" s="62">
        <v>45</v>
      </c>
      <c r="F7" s="59">
        <v>89.1</v>
      </c>
    </row>
    <row r="8" spans="1:6" ht="37.5" customHeight="1" x14ac:dyDescent="0.35">
      <c r="A8" s="106" t="s">
        <v>101</v>
      </c>
      <c r="B8" s="107"/>
      <c r="C8" s="67">
        <f>SUM(C5:C7)</f>
        <v>19707</v>
      </c>
      <c r="D8" s="67">
        <f>SUM(D5:D7)</f>
        <v>16781</v>
      </c>
      <c r="E8" s="67">
        <f>SUM(E5:E7)</f>
        <v>2926</v>
      </c>
      <c r="F8" s="68">
        <v>85.15</v>
      </c>
    </row>
    <row r="11" spans="1:6" ht="15.5" x14ac:dyDescent="0.35">
      <c r="A11" s="61" t="s">
        <v>104</v>
      </c>
    </row>
    <row r="13" spans="1:6" ht="14.5" customHeight="1" x14ac:dyDescent="0.35">
      <c r="A13" s="89" t="s">
        <v>105</v>
      </c>
      <c r="B13" s="90"/>
      <c r="C13" s="99" t="s">
        <v>106</v>
      </c>
      <c r="D13" s="99" t="s">
        <v>107</v>
      </c>
      <c r="E13" s="99" t="s">
        <v>109</v>
      </c>
      <c r="F13" s="99" t="s">
        <v>108</v>
      </c>
    </row>
    <row r="14" spans="1:6" x14ac:dyDescent="0.35">
      <c r="A14" s="91"/>
      <c r="B14" s="92"/>
      <c r="C14" s="100"/>
      <c r="D14" s="100"/>
      <c r="E14" s="100"/>
      <c r="F14" s="100"/>
    </row>
    <row r="15" spans="1:6" x14ac:dyDescent="0.35">
      <c r="A15" s="93"/>
      <c r="B15" s="94"/>
      <c r="C15" s="101"/>
      <c r="D15" s="101"/>
      <c r="E15" s="101"/>
      <c r="F15" s="101"/>
    </row>
    <row r="16" spans="1:6" x14ac:dyDescent="0.35">
      <c r="A16" s="95">
        <v>77518</v>
      </c>
      <c r="B16" s="96"/>
      <c r="C16" s="102">
        <v>6033</v>
      </c>
      <c r="D16" s="87">
        <v>3085.5</v>
      </c>
      <c r="E16" s="103">
        <v>750</v>
      </c>
      <c r="F16" s="87">
        <v>87383.5</v>
      </c>
    </row>
    <row r="17" spans="1:6" x14ac:dyDescent="0.35">
      <c r="A17" s="97"/>
      <c r="B17" s="98"/>
      <c r="C17" s="88"/>
      <c r="D17" s="88"/>
      <c r="E17" s="88"/>
      <c r="F17" s="88"/>
    </row>
    <row r="20" spans="1:6" x14ac:dyDescent="0.35">
      <c r="A20" s="86" t="s">
        <v>110</v>
      </c>
      <c r="B20" s="86"/>
      <c r="C20" s="86"/>
      <c r="D20" s="86"/>
      <c r="E20" s="86"/>
      <c r="F20" s="86"/>
    </row>
    <row r="22" spans="1:6" ht="15.5" customHeight="1" x14ac:dyDescent="0.35">
      <c r="B22" s="84" t="s">
        <v>53</v>
      </c>
      <c r="C22" s="84" t="s">
        <v>52</v>
      </c>
      <c r="D22" s="84" t="s">
        <v>111</v>
      </c>
      <c r="E22" s="84" t="s">
        <v>113</v>
      </c>
    </row>
    <row r="23" spans="1:6" ht="15.5" customHeight="1" x14ac:dyDescent="0.35">
      <c r="B23" s="85"/>
      <c r="C23" s="85"/>
      <c r="D23" s="85"/>
      <c r="E23" s="85"/>
    </row>
    <row r="24" spans="1:6" ht="14.5" customHeight="1" x14ac:dyDescent="0.35">
      <c r="B24" s="69" cm="1">
        <f t="array" ref="B24:B38">_xlfn.SEQUENCE(15)</f>
        <v>1</v>
      </c>
      <c r="C24" s="69" t="s">
        <v>19</v>
      </c>
      <c r="D24" s="2">
        <v>42</v>
      </c>
      <c r="E24" s="2">
        <v>526</v>
      </c>
    </row>
    <row r="25" spans="1:6" ht="14.5" customHeight="1" x14ac:dyDescent="0.35">
      <c r="B25" s="69">
        <v>2</v>
      </c>
      <c r="C25" s="69" t="s">
        <v>18</v>
      </c>
      <c r="D25" s="2">
        <v>37</v>
      </c>
      <c r="E25" s="2">
        <v>577</v>
      </c>
    </row>
    <row r="26" spans="1:6" ht="15.5" x14ac:dyDescent="0.35">
      <c r="B26" s="69">
        <v>3</v>
      </c>
      <c r="C26" s="69" t="s">
        <v>20</v>
      </c>
      <c r="D26" s="2">
        <v>38</v>
      </c>
      <c r="E26" s="2">
        <v>500</v>
      </c>
    </row>
    <row r="27" spans="1:6" ht="15.5" x14ac:dyDescent="0.35">
      <c r="B27" s="69">
        <v>4</v>
      </c>
      <c r="C27" s="69" t="s">
        <v>21</v>
      </c>
      <c r="D27" s="2">
        <v>16</v>
      </c>
      <c r="E27" s="2">
        <v>216</v>
      </c>
    </row>
    <row r="28" spans="1:6" ht="15.5" x14ac:dyDescent="0.35">
      <c r="B28" s="69">
        <v>5</v>
      </c>
      <c r="C28" s="69" t="s">
        <v>26</v>
      </c>
      <c r="D28" s="2">
        <v>20</v>
      </c>
      <c r="E28" s="2">
        <v>227</v>
      </c>
    </row>
    <row r="29" spans="1:6" ht="15.5" x14ac:dyDescent="0.35">
      <c r="B29" s="69">
        <v>6</v>
      </c>
      <c r="C29" s="69" t="s">
        <v>28</v>
      </c>
      <c r="D29" s="2">
        <v>14</v>
      </c>
      <c r="E29" s="2">
        <v>164</v>
      </c>
    </row>
    <row r="30" spans="1:6" ht="15.5" x14ac:dyDescent="0.35">
      <c r="B30" s="69">
        <v>7</v>
      </c>
      <c r="C30" s="69" t="s">
        <v>27</v>
      </c>
      <c r="D30" s="2">
        <v>16</v>
      </c>
      <c r="E30" s="2">
        <v>225</v>
      </c>
    </row>
    <row r="31" spans="1:6" ht="15.5" x14ac:dyDescent="0.35">
      <c r="B31" s="69">
        <v>8</v>
      </c>
      <c r="C31" s="69" t="s">
        <v>30</v>
      </c>
      <c r="D31" s="2">
        <v>33</v>
      </c>
      <c r="E31" s="2">
        <v>412</v>
      </c>
    </row>
    <row r="32" spans="1:6" ht="15.5" x14ac:dyDescent="0.35">
      <c r="B32" s="69">
        <v>9</v>
      </c>
      <c r="C32" s="69" t="s">
        <v>33</v>
      </c>
      <c r="D32" s="2">
        <v>39</v>
      </c>
      <c r="E32" s="2">
        <v>520</v>
      </c>
    </row>
    <row r="33" spans="2:5" ht="15.5" x14ac:dyDescent="0.35">
      <c r="B33" s="69">
        <v>10</v>
      </c>
      <c r="C33" s="69" t="s">
        <v>34</v>
      </c>
      <c r="D33" s="2">
        <v>29</v>
      </c>
      <c r="E33" s="2">
        <v>438</v>
      </c>
    </row>
    <row r="34" spans="2:5" ht="15.5" x14ac:dyDescent="0.35">
      <c r="B34" s="69">
        <v>11</v>
      </c>
      <c r="C34" s="69" t="s">
        <v>35</v>
      </c>
      <c r="D34" s="2">
        <v>55</v>
      </c>
      <c r="E34" s="2">
        <v>682</v>
      </c>
    </row>
    <row r="35" spans="2:5" ht="15.5" x14ac:dyDescent="0.35">
      <c r="B35" s="69">
        <v>12</v>
      </c>
      <c r="C35" s="69" t="s">
        <v>94</v>
      </c>
      <c r="D35" s="2">
        <v>17</v>
      </c>
      <c r="E35" s="2">
        <v>167</v>
      </c>
    </row>
    <row r="36" spans="2:5" ht="15.5" x14ac:dyDescent="0.35">
      <c r="B36" s="69">
        <v>13</v>
      </c>
      <c r="C36" s="69" t="s">
        <v>32</v>
      </c>
      <c r="D36" s="2">
        <v>24</v>
      </c>
      <c r="E36" s="2">
        <v>282</v>
      </c>
    </row>
    <row r="37" spans="2:5" ht="15.5" x14ac:dyDescent="0.35">
      <c r="B37" s="69">
        <v>14</v>
      </c>
      <c r="C37" s="69" t="s">
        <v>24</v>
      </c>
      <c r="D37" s="2">
        <v>44</v>
      </c>
      <c r="E37" s="2">
        <v>589</v>
      </c>
    </row>
    <row r="38" spans="2:5" ht="15.5" x14ac:dyDescent="0.35">
      <c r="B38" s="69">
        <v>15</v>
      </c>
      <c r="C38" s="69" t="s">
        <v>29</v>
      </c>
      <c r="D38" s="2">
        <v>42</v>
      </c>
      <c r="E38" s="2">
        <v>664</v>
      </c>
    </row>
    <row r="39" spans="2:5" ht="18.5" x14ac:dyDescent="0.35">
      <c r="B39" s="82" t="s">
        <v>112</v>
      </c>
      <c r="C39" s="83"/>
      <c r="D39" s="41">
        <f>SUM(D24:D38)</f>
        <v>466</v>
      </c>
      <c r="E39" s="41">
        <f>SUM(E24:E38)</f>
        <v>6189</v>
      </c>
    </row>
  </sheetData>
  <mergeCells count="23">
    <mergeCell ref="A8:B8"/>
    <mergeCell ref="A3:A4"/>
    <mergeCell ref="B3:B4"/>
    <mergeCell ref="C3:C4"/>
    <mergeCell ref="D3:D4"/>
    <mergeCell ref="F3:F4"/>
    <mergeCell ref="D13:D15"/>
    <mergeCell ref="E13:E15"/>
    <mergeCell ref="F13:F15"/>
    <mergeCell ref="D16:D17"/>
    <mergeCell ref="E3:E4"/>
    <mergeCell ref="F16:F17"/>
    <mergeCell ref="A13:B15"/>
    <mergeCell ref="A16:B17"/>
    <mergeCell ref="C13:C15"/>
    <mergeCell ref="C16:C17"/>
    <mergeCell ref="E16:E17"/>
    <mergeCell ref="B39:C39"/>
    <mergeCell ref="E22:E23"/>
    <mergeCell ref="A20:F20"/>
    <mergeCell ref="B22:B23"/>
    <mergeCell ref="C22:C23"/>
    <mergeCell ref="D22:D2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FFAB0-F20B-4B50-90BE-88F8E5C7DF61}">
  <dimension ref="A2:F17"/>
  <sheetViews>
    <sheetView topLeftCell="A2" workbookViewId="0">
      <selection activeCell="E17" sqref="E17"/>
    </sheetView>
  </sheetViews>
  <sheetFormatPr defaultRowHeight="14.5" x14ac:dyDescent="0.35"/>
  <cols>
    <col min="1" max="1" width="6.36328125" customWidth="1"/>
    <col min="2" max="2" width="28.54296875" customWidth="1"/>
    <col min="3" max="3" width="14.7265625" customWidth="1"/>
    <col min="4" max="4" width="13.453125" customWidth="1"/>
    <col min="5" max="5" width="12.7265625" customWidth="1"/>
    <col min="6" max="6" width="15.26953125" customWidth="1"/>
  </cols>
  <sheetData>
    <row r="2" spans="1:6" x14ac:dyDescent="0.35">
      <c r="A2" s="132" t="s">
        <v>114</v>
      </c>
      <c r="B2" s="132"/>
      <c r="C2" s="132"/>
      <c r="D2" s="132"/>
      <c r="E2" s="132"/>
      <c r="F2" s="132"/>
    </row>
    <row r="4" spans="1:6" x14ac:dyDescent="0.35">
      <c r="A4" s="116" t="s">
        <v>115</v>
      </c>
      <c r="B4" s="116" t="s">
        <v>116</v>
      </c>
      <c r="C4" s="116" t="s">
        <v>117</v>
      </c>
      <c r="D4" s="117" t="s">
        <v>118</v>
      </c>
      <c r="E4" s="117"/>
      <c r="F4" s="117"/>
    </row>
    <row r="5" spans="1:6" x14ac:dyDescent="0.35">
      <c r="A5" s="116"/>
      <c r="B5" s="116"/>
      <c r="C5" s="116"/>
      <c r="D5" s="117"/>
      <c r="E5" s="117"/>
      <c r="F5" s="117"/>
    </row>
    <row r="6" spans="1:6" x14ac:dyDescent="0.35">
      <c r="A6" s="116"/>
      <c r="B6" s="116"/>
      <c r="C6" s="116"/>
      <c r="D6" s="116" t="s">
        <v>119</v>
      </c>
      <c r="E6" s="116" t="s">
        <v>120</v>
      </c>
      <c r="F6" s="118" t="s">
        <v>121</v>
      </c>
    </row>
    <row r="7" spans="1:6" x14ac:dyDescent="0.35">
      <c r="A7" s="116"/>
      <c r="B7" s="116"/>
      <c r="C7" s="116"/>
      <c r="D7" s="116"/>
      <c r="E7" s="116"/>
      <c r="F7" s="118"/>
    </row>
    <row r="8" spans="1:6" x14ac:dyDescent="0.35">
      <c r="A8" s="116"/>
      <c r="B8" s="119"/>
      <c r="C8" s="119"/>
      <c r="D8" s="120" t="s">
        <v>122</v>
      </c>
      <c r="E8" s="120" t="s">
        <v>123</v>
      </c>
      <c r="F8" s="120" t="s">
        <v>124</v>
      </c>
    </row>
    <row r="9" spans="1:6" x14ac:dyDescent="0.35">
      <c r="A9" s="127" t="s">
        <v>117</v>
      </c>
      <c r="B9" s="127"/>
      <c r="C9" s="125">
        <v>5365</v>
      </c>
      <c r="D9" s="128">
        <v>145</v>
      </c>
      <c r="E9" s="128">
        <v>186</v>
      </c>
      <c r="F9" s="129">
        <v>5034</v>
      </c>
    </row>
    <row r="10" spans="1:6" x14ac:dyDescent="0.35">
      <c r="A10" s="127"/>
      <c r="B10" s="127"/>
      <c r="C10" s="126"/>
      <c r="D10" s="130"/>
      <c r="E10" s="130"/>
      <c r="F10" s="131"/>
    </row>
    <row r="11" spans="1:6" x14ac:dyDescent="0.35">
      <c r="A11" s="121" cm="1">
        <f t="array" ref="A11:A17">_xlfn.SEQUENCE(7)</f>
        <v>1</v>
      </c>
      <c r="B11" s="119" t="s">
        <v>125</v>
      </c>
      <c r="C11" s="122" t="s">
        <v>87</v>
      </c>
      <c r="D11" s="113"/>
      <c r="E11" s="113"/>
      <c r="F11" s="113"/>
    </row>
    <row r="12" spans="1:6" x14ac:dyDescent="0.35">
      <c r="A12" s="121">
        <v>2</v>
      </c>
      <c r="B12" s="119" t="s">
        <v>126</v>
      </c>
      <c r="C12" s="122" t="s">
        <v>87</v>
      </c>
      <c r="D12" s="113"/>
      <c r="E12" s="113"/>
      <c r="F12" s="113"/>
    </row>
    <row r="13" spans="1:6" x14ac:dyDescent="0.35">
      <c r="A13" s="121">
        <v>3</v>
      </c>
      <c r="B13" s="119" t="s">
        <v>127</v>
      </c>
      <c r="C13" s="134">
        <v>3986</v>
      </c>
      <c r="D13" s="14"/>
      <c r="E13" s="14">
        <v>186</v>
      </c>
      <c r="F13" s="110">
        <v>3800</v>
      </c>
    </row>
    <row r="14" spans="1:6" x14ac:dyDescent="0.35">
      <c r="A14" s="121">
        <v>4</v>
      </c>
      <c r="B14" s="119" t="s">
        <v>128</v>
      </c>
      <c r="C14" s="133" t="s">
        <v>87</v>
      </c>
      <c r="D14" s="14"/>
      <c r="E14" s="14"/>
      <c r="F14" s="14"/>
    </row>
    <row r="15" spans="1:6" x14ac:dyDescent="0.35">
      <c r="A15" s="121">
        <v>5</v>
      </c>
      <c r="B15" s="119" t="s">
        <v>129</v>
      </c>
      <c r="C15" s="123">
        <v>145</v>
      </c>
      <c r="D15" s="14">
        <v>145</v>
      </c>
      <c r="E15" s="14"/>
      <c r="F15" s="14"/>
    </row>
    <row r="16" spans="1:6" x14ac:dyDescent="0.35">
      <c r="A16" s="121">
        <v>6</v>
      </c>
      <c r="B16" s="119" t="s">
        <v>130</v>
      </c>
      <c r="C16" s="134">
        <v>1234</v>
      </c>
      <c r="D16" s="14"/>
      <c r="E16" s="14"/>
      <c r="F16" s="110">
        <v>1234</v>
      </c>
    </row>
    <row r="17" spans="1:6" x14ac:dyDescent="0.35">
      <c r="A17" s="121">
        <v>7</v>
      </c>
      <c r="B17" s="119" t="s">
        <v>85</v>
      </c>
      <c r="C17" s="124" t="s">
        <v>87</v>
      </c>
      <c r="D17" s="114" t="s">
        <v>87</v>
      </c>
      <c r="E17" s="114" t="s">
        <v>87</v>
      </c>
      <c r="F17" s="114" t="s">
        <v>87</v>
      </c>
    </row>
  </sheetData>
  <mergeCells count="13">
    <mergeCell ref="A9:B10"/>
    <mergeCell ref="C9:C10"/>
    <mergeCell ref="D9:D10"/>
    <mergeCell ref="E9:E10"/>
    <mergeCell ref="F9:F10"/>
    <mergeCell ref="A2:F2"/>
    <mergeCell ref="D4:F5"/>
    <mergeCell ref="A4:A8"/>
    <mergeCell ref="B4:B7"/>
    <mergeCell ref="C4:C7"/>
    <mergeCell ref="D6:D7"/>
    <mergeCell ref="E6:E7"/>
    <mergeCell ref="F6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D21F4-E4AA-48A6-8D0B-5C038792CAD4}">
  <dimension ref="A1:S32"/>
  <sheetViews>
    <sheetView topLeftCell="A22" zoomScale="90" zoomScaleNormal="100" workbookViewId="0">
      <selection activeCell="D34" sqref="D34"/>
    </sheetView>
  </sheetViews>
  <sheetFormatPr defaultRowHeight="14.5" x14ac:dyDescent="0.35"/>
  <cols>
    <col min="1" max="1" width="22.81640625" customWidth="1"/>
    <col min="2" max="2" width="9.1796875" customWidth="1"/>
    <col min="3" max="3" width="15.26953125" customWidth="1"/>
    <col min="4" max="4" width="13.08984375" customWidth="1"/>
    <col min="5" max="5" width="9.08984375" customWidth="1"/>
    <col min="6" max="6" width="13.36328125" customWidth="1"/>
    <col min="7" max="7" width="11.36328125" customWidth="1"/>
    <col min="8" max="8" width="9.36328125" customWidth="1"/>
    <col min="9" max="9" width="13.36328125" customWidth="1"/>
    <col min="10" max="10" width="12.6328125" customWidth="1"/>
    <col min="11" max="11" width="9.36328125" customWidth="1"/>
    <col min="12" max="12" width="14.26953125" customWidth="1"/>
    <col min="13" max="13" width="11" customWidth="1"/>
    <col min="14" max="14" width="9.26953125" customWidth="1"/>
    <col min="15" max="15" width="12.453125" customWidth="1"/>
    <col min="16" max="16" width="11.81640625" customWidth="1"/>
    <col min="17" max="17" width="12.1796875" customWidth="1"/>
    <col min="18" max="18" width="15.1796875" customWidth="1"/>
  </cols>
  <sheetData>
    <row r="1" spans="1:19" ht="15.5" x14ac:dyDescent="0.35">
      <c r="A1" s="156" t="s">
        <v>131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</row>
    <row r="3" spans="1:19" ht="17" customHeight="1" x14ac:dyDescent="0.35">
      <c r="A3" s="70" t="s">
        <v>132</v>
      </c>
      <c r="B3" s="135" t="s">
        <v>133</v>
      </c>
      <c r="C3" s="136"/>
      <c r="D3" s="137"/>
      <c r="E3" s="135" t="s">
        <v>134</v>
      </c>
      <c r="F3" s="136"/>
      <c r="G3" s="137"/>
      <c r="H3" s="135" t="s">
        <v>135</v>
      </c>
      <c r="I3" s="136"/>
      <c r="J3" s="137"/>
      <c r="K3" s="135" t="s">
        <v>136</v>
      </c>
      <c r="L3" s="136"/>
      <c r="M3" s="137"/>
      <c r="N3" s="135" t="s">
        <v>137</v>
      </c>
      <c r="O3" s="136"/>
      <c r="P3" s="137"/>
      <c r="Q3" s="135" t="s">
        <v>138</v>
      </c>
      <c r="R3" s="137"/>
    </row>
    <row r="4" spans="1:19" ht="48" customHeight="1" x14ac:dyDescent="0.35">
      <c r="A4" s="71"/>
      <c r="B4" s="57" t="s">
        <v>139</v>
      </c>
      <c r="C4" s="57" t="s">
        <v>140</v>
      </c>
      <c r="D4" s="57" t="s">
        <v>141</v>
      </c>
      <c r="E4" s="57" t="s">
        <v>139</v>
      </c>
      <c r="F4" s="57" t="s">
        <v>140</v>
      </c>
      <c r="G4" s="57" t="s">
        <v>141</v>
      </c>
      <c r="H4" s="57" t="s">
        <v>139</v>
      </c>
      <c r="I4" s="57" t="s">
        <v>140</v>
      </c>
      <c r="J4" s="57" t="s">
        <v>141</v>
      </c>
      <c r="K4" s="57" t="s">
        <v>139</v>
      </c>
      <c r="L4" s="57" t="s">
        <v>140</v>
      </c>
      <c r="M4" s="57" t="s">
        <v>141</v>
      </c>
      <c r="N4" s="57" t="s">
        <v>139</v>
      </c>
      <c r="O4" s="57" t="s">
        <v>140</v>
      </c>
      <c r="P4" s="57" t="s">
        <v>141</v>
      </c>
      <c r="Q4" s="57" t="s">
        <v>139</v>
      </c>
      <c r="R4" s="57" t="s">
        <v>140</v>
      </c>
      <c r="S4" s="138"/>
    </row>
    <row r="5" spans="1:19" ht="35" customHeight="1" x14ac:dyDescent="0.35">
      <c r="A5" s="1"/>
      <c r="B5" s="1">
        <v>165.1</v>
      </c>
      <c r="C5" s="1"/>
      <c r="D5" s="1"/>
      <c r="E5" s="1">
        <v>75.099999999999994</v>
      </c>
      <c r="F5" s="1"/>
      <c r="G5" s="1"/>
      <c r="H5" s="111">
        <v>60</v>
      </c>
      <c r="I5" s="1"/>
      <c r="J5" s="1"/>
      <c r="K5" s="1">
        <v>412.8</v>
      </c>
      <c r="L5" s="1"/>
      <c r="M5" s="1"/>
      <c r="N5" s="1">
        <v>37.5</v>
      </c>
      <c r="O5" s="1"/>
      <c r="P5" s="1"/>
      <c r="Q5" s="111">
        <v>750.6</v>
      </c>
      <c r="R5" s="1"/>
    </row>
    <row r="6" spans="1:19" x14ac:dyDescent="0.35">
      <c r="A6" s="1" t="s">
        <v>60</v>
      </c>
      <c r="B6" s="1">
        <v>13.2</v>
      </c>
      <c r="C6" s="13">
        <v>316800</v>
      </c>
      <c r="D6" s="13">
        <v>24000</v>
      </c>
      <c r="E6" s="111">
        <v>5</v>
      </c>
      <c r="F6" s="13">
        <v>120000</v>
      </c>
      <c r="G6" s="13">
        <v>24000</v>
      </c>
      <c r="H6" s="111">
        <v>3</v>
      </c>
      <c r="I6" s="13">
        <v>72000</v>
      </c>
      <c r="J6" s="112">
        <v>24000</v>
      </c>
      <c r="K6" s="111">
        <v>37</v>
      </c>
      <c r="L6" s="13">
        <v>888000</v>
      </c>
      <c r="M6" s="112">
        <v>24000</v>
      </c>
      <c r="N6" s="1">
        <v>1.1000000000000001</v>
      </c>
      <c r="O6" s="140">
        <f>M6*N6</f>
        <v>26400.000000000004</v>
      </c>
      <c r="P6" s="112">
        <v>24000</v>
      </c>
      <c r="Q6" s="1">
        <v>59.3</v>
      </c>
      <c r="R6" s="140">
        <f>P6*Q6</f>
        <v>1423200</v>
      </c>
    </row>
    <row r="7" spans="1:19" x14ac:dyDescent="0.35">
      <c r="A7" s="1" t="s">
        <v>142</v>
      </c>
      <c r="B7" s="1">
        <v>13.9</v>
      </c>
      <c r="C7" s="13">
        <v>333600</v>
      </c>
      <c r="D7" s="13">
        <v>24000</v>
      </c>
      <c r="E7" s="1">
        <v>5.9</v>
      </c>
      <c r="F7" s="13">
        <v>141600</v>
      </c>
      <c r="G7" s="13">
        <v>24000</v>
      </c>
      <c r="H7" s="1">
        <v>3.5</v>
      </c>
      <c r="I7" s="13">
        <v>84000</v>
      </c>
      <c r="J7" s="112">
        <v>24000</v>
      </c>
      <c r="K7" s="1">
        <v>45.7</v>
      </c>
      <c r="L7" s="13">
        <v>1096800</v>
      </c>
      <c r="M7" s="112">
        <v>24000</v>
      </c>
      <c r="N7" s="1">
        <v>1.6</v>
      </c>
      <c r="O7" s="140">
        <f t="shared" ref="O7:O17" si="0">M7*N7</f>
        <v>38400</v>
      </c>
      <c r="P7" s="112">
        <v>24000</v>
      </c>
      <c r="Q7" s="1">
        <v>70.599999999999994</v>
      </c>
      <c r="R7" s="140">
        <f t="shared" ref="R7:R17" si="1">P7*Q7</f>
        <v>1694399.9999999998</v>
      </c>
    </row>
    <row r="8" spans="1:19" x14ac:dyDescent="0.35">
      <c r="A8" s="1" t="s">
        <v>62</v>
      </c>
      <c r="B8" s="1">
        <v>13.4</v>
      </c>
      <c r="C8" s="13">
        <v>321600</v>
      </c>
      <c r="D8" s="13">
        <v>24000</v>
      </c>
      <c r="E8" s="1">
        <v>5.5</v>
      </c>
      <c r="F8" s="13">
        <v>132000</v>
      </c>
      <c r="G8" s="13">
        <v>24000</v>
      </c>
      <c r="H8" s="1">
        <v>3.8</v>
      </c>
      <c r="I8" s="13">
        <v>93100</v>
      </c>
      <c r="J8" s="112">
        <v>24000</v>
      </c>
      <c r="K8" s="1">
        <v>43.3</v>
      </c>
      <c r="L8" s="140">
        <f>J8*K8</f>
        <v>1039199.9999999999</v>
      </c>
      <c r="M8" s="112">
        <v>24000</v>
      </c>
      <c r="N8" s="1">
        <v>1.2</v>
      </c>
      <c r="O8" s="140">
        <f t="shared" si="0"/>
        <v>28800</v>
      </c>
      <c r="P8" s="112">
        <v>24000</v>
      </c>
      <c r="Q8" s="1">
        <v>67.2</v>
      </c>
      <c r="R8" s="140">
        <f t="shared" si="1"/>
        <v>1612800</v>
      </c>
    </row>
    <row r="9" spans="1:19" x14ac:dyDescent="0.35">
      <c r="A9" s="1" t="s">
        <v>63</v>
      </c>
      <c r="B9" s="1">
        <v>10.7</v>
      </c>
      <c r="C9" s="13">
        <v>256800</v>
      </c>
      <c r="D9" s="13">
        <v>24000</v>
      </c>
      <c r="E9" s="1">
        <v>4.5</v>
      </c>
      <c r="F9" s="13">
        <v>108000</v>
      </c>
      <c r="G9" s="13">
        <v>24000</v>
      </c>
      <c r="H9" s="1">
        <v>3.1</v>
      </c>
      <c r="I9" s="13">
        <v>74400</v>
      </c>
      <c r="J9" s="112">
        <v>24000</v>
      </c>
      <c r="K9" s="1">
        <v>37.200000000000003</v>
      </c>
      <c r="L9" s="140">
        <f t="shared" ref="L9:L17" si="2">J9*K9</f>
        <v>892800.00000000012</v>
      </c>
      <c r="M9" s="112">
        <v>24000</v>
      </c>
      <c r="N9" s="1">
        <v>1.2</v>
      </c>
      <c r="O9" s="140">
        <f t="shared" si="0"/>
        <v>28800</v>
      </c>
      <c r="P9" s="112">
        <v>24000</v>
      </c>
      <c r="Q9" s="1">
        <v>56.7</v>
      </c>
      <c r="R9" s="140">
        <f t="shared" si="1"/>
        <v>1360800</v>
      </c>
    </row>
    <row r="10" spans="1:19" x14ac:dyDescent="0.35">
      <c r="A10" s="1" t="s">
        <v>64</v>
      </c>
      <c r="B10" s="1">
        <v>10.5</v>
      </c>
      <c r="C10" s="13">
        <v>252000</v>
      </c>
      <c r="D10" s="13">
        <v>24000</v>
      </c>
      <c r="E10" s="111">
        <v>5</v>
      </c>
      <c r="F10" s="13">
        <v>120000</v>
      </c>
      <c r="G10" s="13">
        <v>24000</v>
      </c>
      <c r="H10" s="111">
        <v>3</v>
      </c>
      <c r="I10" s="13">
        <v>72000</v>
      </c>
      <c r="J10" s="112">
        <v>24000</v>
      </c>
      <c r="K10" s="1">
        <v>38.700000000000003</v>
      </c>
      <c r="L10" s="140">
        <f t="shared" si="2"/>
        <v>928800.00000000012</v>
      </c>
      <c r="M10" s="112">
        <v>24000</v>
      </c>
      <c r="N10" s="1">
        <v>1.4</v>
      </c>
      <c r="O10" s="140">
        <f t="shared" si="0"/>
        <v>33600</v>
      </c>
      <c r="P10" s="112">
        <v>24000</v>
      </c>
      <c r="Q10" s="1">
        <v>58.6</v>
      </c>
      <c r="R10" s="140">
        <f t="shared" si="1"/>
        <v>1406400</v>
      </c>
    </row>
    <row r="11" spans="1:19" x14ac:dyDescent="0.35">
      <c r="A11" s="1" t="s">
        <v>65</v>
      </c>
      <c r="B11" s="1">
        <v>11.6</v>
      </c>
      <c r="C11" s="13">
        <v>278400</v>
      </c>
      <c r="D11" s="13">
        <v>24000</v>
      </c>
      <c r="E11" s="1">
        <v>4.8</v>
      </c>
      <c r="F11" s="13">
        <v>115200</v>
      </c>
      <c r="G11" s="13">
        <v>24000</v>
      </c>
      <c r="H11" s="1">
        <v>3.3</v>
      </c>
      <c r="I11" s="13">
        <v>80850</v>
      </c>
      <c r="J11" s="112">
        <v>24000</v>
      </c>
      <c r="K11" s="1">
        <v>40.6</v>
      </c>
      <c r="L11" s="140">
        <v>974400</v>
      </c>
      <c r="M11" s="112">
        <v>24000</v>
      </c>
      <c r="N11" s="1">
        <v>1.4</v>
      </c>
      <c r="O11" s="140">
        <f t="shared" si="0"/>
        <v>33600</v>
      </c>
      <c r="P11" s="112">
        <v>24000</v>
      </c>
      <c r="Q11" s="1">
        <v>61.7</v>
      </c>
      <c r="R11" s="140">
        <v>1482450</v>
      </c>
    </row>
    <row r="12" spans="1:19" x14ac:dyDescent="0.35">
      <c r="A12" s="1" t="s">
        <v>66</v>
      </c>
      <c r="B12" s="1">
        <v>11.4</v>
      </c>
      <c r="C12" s="13">
        <v>279300</v>
      </c>
      <c r="D12" s="13">
        <v>24500</v>
      </c>
      <c r="E12" s="1">
        <v>4.9000000000000004</v>
      </c>
      <c r="F12" s="13">
        <v>120050</v>
      </c>
      <c r="G12" s="13">
        <v>24500</v>
      </c>
      <c r="H12" s="111">
        <v>3</v>
      </c>
      <c r="I12" s="13">
        <v>73500</v>
      </c>
      <c r="J12" s="112">
        <v>24500</v>
      </c>
      <c r="K12" s="1">
        <v>41.8</v>
      </c>
      <c r="L12" s="140">
        <f t="shared" si="2"/>
        <v>1024099.9999999999</v>
      </c>
      <c r="M12" s="112">
        <v>24500</v>
      </c>
      <c r="N12" s="1">
        <v>1.3</v>
      </c>
      <c r="O12" s="140">
        <f t="shared" si="0"/>
        <v>31850</v>
      </c>
      <c r="P12" s="112">
        <v>24500</v>
      </c>
      <c r="Q12" s="1">
        <v>62.4</v>
      </c>
      <c r="R12" s="140">
        <f t="shared" si="1"/>
        <v>1528800</v>
      </c>
    </row>
    <row r="13" spans="1:19" x14ac:dyDescent="0.35">
      <c r="A13" s="1" t="s">
        <v>67</v>
      </c>
      <c r="B13" s="1">
        <v>12.3</v>
      </c>
      <c r="C13" s="13">
        <v>301350</v>
      </c>
      <c r="D13" s="13">
        <v>24500</v>
      </c>
      <c r="E13" s="111">
        <v>5</v>
      </c>
      <c r="F13" s="13">
        <v>122500</v>
      </c>
      <c r="G13" s="13">
        <v>24500</v>
      </c>
      <c r="H13" s="1">
        <v>3.3</v>
      </c>
      <c r="I13" s="13">
        <v>80850</v>
      </c>
      <c r="J13" s="112">
        <v>24500</v>
      </c>
      <c r="K13" s="1">
        <v>42.5</v>
      </c>
      <c r="L13" s="140">
        <f t="shared" si="2"/>
        <v>1041250</v>
      </c>
      <c r="M13" s="112">
        <v>24500</v>
      </c>
      <c r="N13" s="1">
        <v>1.3</v>
      </c>
      <c r="O13" s="140">
        <f t="shared" si="0"/>
        <v>31850</v>
      </c>
      <c r="P13" s="112">
        <v>24500</v>
      </c>
      <c r="Q13" s="1">
        <v>64.400000000000006</v>
      </c>
      <c r="R13" s="140">
        <f t="shared" si="1"/>
        <v>1577800.0000000002</v>
      </c>
    </row>
    <row r="14" spans="1:19" x14ac:dyDescent="0.35">
      <c r="A14" s="1" t="s">
        <v>143</v>
      </c>
      <c r="B14" s="1">
        <v>13.3</v>
      </c>
      <c r="C14" s="13">
        <v>332500</v>
      </c>
      <c r="D14" s="13">
        <v>25000</v>
      </c>
      <c r="E14" s="115">
        <v>5.3</v>
      </c>
      <c r="F14" s="13">
        <v>132500</v>
      </c>
      <c r="G14" s="13">
        <v>25000</v>
      </c>
      <c r="H14" s="1">
        <v>3.7</v>
      </c>
      <c r="I14" s="13">
        <v>92500</v>
      </c>
      <c r="J14" s="112">
        <v>25000</v>
      </c>
      <c r="K14" s="1">
        <v>42.4</v>
      </c>
      <c r="L14" s="140">
        <f t="shared" si="2"/>
        <v>1060000</v>
      </c>
      <c r="M14" s="112">
        <v>25000</v>
      </c>
      <c r="N14" s="1">
        <v>1.4</v>
      </c>
      <c r="O14" s="140">
        <f t="shared" si="0"/>
        <v>35000</v>
      </c>
      <c r="P14" s="112">
        <v>25000</v>
      </c>
      <c r="Q14" s="1">
        <v>66.099999999999994</v>
      </c>
      <c r="R14" s="140">
        <f t="shared" si="1"/>
        <v>1652499.9999999998</v>
      </c>
    </row>
    <row r="15" spans="1:19" x14ac:dyDescent="0.35">
      <c r="A15" s="1" t="s">
        <v>69</v>
      </c>
      <c r="B15" s="1">
        <v>11.7</v>
      </c>
      <c r="C15" s="13">
        <v>292500</v>
      </c>
      <c r="D15" s="13">
        <v>25000</v>
      </c>
      <c r="E15" s="1">
        <v>4.8</v>
      </c>
      <c r="F15" s="13">
        <v>120000</v>
      </c>
      <c r="G15" s="13">
        <v>25000</v>
      </c>
      <c r="H15" s="1">
        <v>3.3</v>
      </c>
      <c r="I15" s="13">
        <v>82500</v>
      </c>
      <c r="J15" s="112">
        <v>25000</v>
      </c>
      <c r="K15" s="1">
        <v>40.9</v>
      </c>
      <c r="L15" s="140">
        <f t="shared" si="2"/>
        <v>1022500</v>
      </c>
      <c r="M15" s="112">
        <v>25000</v>
      </c>
      <c r="N15" s="1">
        <v>1.1000000000000001</v>
      </c>
      <c r="O15" s="140">
        <f t="shared" si="0"/>
        <v>27500.000000000004</v>
      </c>
      <c r="P15" s="112">
        <v>25000</v>
      </c>
      <c r="Q15" s="1">
        <v>61.8</v>
      </c>
      <c r="R15" s="140">
        <f t="shared" si="1"/>
        <v>1545000</v>
      </c>
    </row>
    <row r="16" spans="1:19" x14ac:dyDescent="0.35">
      <c r="A16" s="1" t="s">
        <v>70</v>
      </c>
      <c r="B16" s="1">
        <v>11.2</v>
      </c>
      <c r="C16" s="13">
        <v>280000</v>
      </c>
      <c r="D16" s="13">
        <v>25000</v>
      </c>
      <c r="E16" s="1">
        <v>4.7</v>
      </c>
      <c r="F16" s="13">
        <v>117500</v>
      </c>
      <c r="G16" s="13">
        <v>25000</v>
      </c>
      <c r="H16" s="1">
        <v>3.1</v>
      </c>
      <c r="I16" s="13">
        <v>77500</v>
      </c>
      <c r="J16" s="112">
        <v>25000</v>
      </c>
      <c r="K16" s="1">
        <v>40.700000000000003</v>
      </c>
      <c r="L16" s="140">
        <f t="shared" si="2"/>
        <v>1017500.0000000001</v>
      </c>
      <c r="M16" s="112">
        <v>25000</v>
      </c>
      <c r="N16" s="1">
        <v>1.2</v>
      </c>
      <c r="O16" s="140">
        <f t="shared" si="0"/>
        <v>30000</v>
      </c>
      <c r="P16" s="112">
        <v>25000</v>
      </c>
      <c r="Q16" s="1">
        <v>60.9</v>
      </c>
      <c r="R16" s="140">
        <f t="shared" si="1"/>
        <v>1522500</v>
      </c>
    </row>
    <row r="17" spans="1:18" x14ac:dyDescent="0.35">
      <c r="A17" s="1" t="s">
        <v>71</v>
      </c>
      <c r="B17" s="1">
        <v>11.7</v>
      </c>
      <c r="C17" s="13">
        <v>292500</v>
      </c>
      <c r="D17" s="13">
        <v>25000</v>
      </c>
      <c r="E17" s="1">
        <v>4.5999999999999996</v>
      </c>
      <c r="F17" s="13">
        <v>115000</v>
      </c>
      <c r="G17" s="13">
        <v>25000</v>
      </c>
      <c r="H17" s="111">
        <v>3</v>
      </c>
      <c r="I17" s="13">
        <v>75000</v>
      </c>
      <c r="J17" s="112">
        <v>25000</v>
      </c>
      <c r="K17" s="1">
        <v>40.4</v>
      </c>
      <c r="L17" s="140">
        <f t="shared" si="2"/>
        <v>1010000</v>
      </c>
      <c r="M17" s="112">
        <v>25000</v>
      </c>
      <c r="N17" s="1">
        <v>1.2</v>
      </c>
      <c r="O17" s="140">
        <f t="shared" si="0"/>
        <v>30000</v>
      </c>
      <c r="P17" s="112">
        <v>25000</v>
      </c>
      <c r="Q17" s="1">
        <v>60.9</v>
      </c>
      <c r="R17" s="140">
        <f t="shared" si="1"/>
        <v>1522500</v>
      </c>
    </row>
    <row r="18" spans="1:18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x14ac:dyDescent="0.35">
      <c r="A19" s="149" t="s">
        <v>144</v>
      </c>
      <c r="B19" s="149">
        <f>SUM(B6:B17)</f>
        <v>144.89999999999998</v>
      </c>
      <c r="C19" s="150">
        <f>SUM(C6:C17)</f>
        <v>3537350</v>
      </c>
      <c r="D19" s="150">
        <f>C19/B19</f>
        <v>24412.353347135959</v>
      </c>
      <c r="E19" s="151">
        <f t="shared" ref="E19:R19" si="3">SUM(E6:E17)</f>
        <v>60</v>
      </c>
      <c r="F19" s="150">
        <f t="shared" si="3"/>
        <v>1464350</v>
      </c>
      <c r="G19" s="152">
        <f>F19/E19</f>
        <v>24405.833333333332</v>
      </c>
      <c r="H19" s="149">
        <f t="shared" si="3"/>
        <v>39.1</v>
      </c>
      <c r="I19" s="150">
        <f t="shared" si="3"/>
        <v>958200</v>
      </c>
      <c r="J19" s="153">
        <f>I19/H19</f>
        <v>24506.393861892582</v>
      </c>
      <c r="K19" s="149">
        <f t="shared" si="3"/>
        <v>491.19999999999987</v>
      </c>
      <c r="L19" s="150">
        <f t="shared" si="3"/>
        <v>11995350</v>
      </c>
      <c r="M19" s="153">
        <f>L19/K19</f>
        <v>24420.500814332252</v>
      </c>
      <c r="N19" s="149">
        <f t="shared" si="3"/>
        <v>15.4</v>
      </c>
      <c r="O19" s="150">
        <f t="shared" si="3"/>
        <v>375800</v>
      </c>
      <c r="P19" s="153">
        <f>O19/N19</f>
        <v>24402.597402597403</v>
      </c>
      <c r="Q19" s="149">
        <f t="shared" si="3"/>
        <v>750.59999999999991</v>
      </c>
      <c r="R19" s="150">
        <f t="shared" si="3"/>
        <v>18329150</v>
      </c>
    </row>
    <row r="20" spans="1:18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38.5" customHeight="1" x14ac:dyDescent="0.35">
      <c r="A21" s="157" t="s">
        <v>145</v>
      </c>
      <c r="B21" s="111">
        <v>367</v>
      </c>
      <c r="C21" s="1"/>
      <c r="D21" s="1"/>
      <c r="E21" s="111">
        <v>147</v>
      </c>
      <c r="F21" s="1"/>
      <c r="G21" s="1"/>
      <c r="H21" s="112">
        <v>92</v>
      </c>
      <c r="I21" s="13"/>
      <c r="J21" s="111"/>
      <c r="K21" s="112">
        <v>1191</v>
      </c>
      <c r="L21" s="13"/>
      <c r="M21" s="1"/>
      <c r="N21" s="112">
        <v>36</v>
      </c>
      <c r="O21" s="112"/>
      <c r="P21" s="1"/>
      <c r="Q21" s="112">
        <v>1833</v>
      </c>
      <c r="R21" s="158">
        <v>1833</v>
      </c>
    </row>
    <row r="22" spans="1:18" x14ac:dyDescent="0.35">
      <c r="A22" s="1" t="s">
        <v>146</v>
      </c>
      <c r="B22" s="1" t="s">
        <v>87</v>
      </c>
      <c r="C22" s="1"/>
      <c r="D22" s="1"/>
      <c r="E22" s="1" t="s">
        <v>87</v>
      </c>
      <c r="F22" s="1"/>
      <c r="G22" s="1"/>
      <c r="H22" s="1" t="s">
        <v>87</v>
      </c>
      <c r="I22" s="1"/>
      <c r="J22" s="1"/>
      <c r="K22" s="111">
        <v>232</v>
      </c>
      <c r="L22" s="1"/>
      <c r="M22" s="1"/>
      <c r="O22" s="1"/>
      <c r="P22" s="1"/>
      <c r="Q22" s="111">
        <v>232</v>
      </c>
      <c r="R22" s="111">
        <v>232</v>
      </c>
    </row>
    <row r="23" spans="1:18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42" t="s">
        <v>151</v>
      </c>
      <c r="L23" s="1">
        <v>212</v>
      </c>
      <c r="M23" s="1"/>
      <c r="N23" s="1"/>
      <c r="O23" s="1"/>
      <c r="P23" s="1"/>
      <c r="Q23" s="1"/>
      <c r="R23" s="1"/>
    </row>
    <row r="24" spans="1:18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42" t="s">
        <v>152</v>
      </c>
      <c r="L24" s="1">
        <v>20</v>
      </c>
      <c r="M24" s="1"/>
      <c r="N24" s="1"/>
      <c r="O24" s="1"/>
      <c r="P24" s="1"/>
      <c r="Q24" s="1"/>
      <c r="R24" s="1"/>
    </row>
    <row r="25" spans="1:18" x14ac:dyDescent="0.35">
      <c r="A25" s="1" t="s">
        <v>147</v>
      </c>
      <c r="B25" s="111">
        <v>392</v>
      </c>
      <c r="C25" s="111"/>
      <c r="D25" s="111"/>
      <c r="E25" s="111">
        <v>221</v>
      </c>
      <c r="F25" s="111"/>
      <c r="G25" s="111"/>
      <c r="H25" s="111">
        <v>253</v>
      </c>
      <c r="I25" s="111"/>
      <c r="J25" s="111"/>
      <c r="K25" s="141">
        <v>1170</v>
      </c>
      <c r="L25" s="111"/>
      <c r="M25" s="111"/>
      <c r="N25" s="111">
        <v>193</v>
      </c>
      <c r="O25" s="111"/>
      <c r="P25" s="111"/>
      <c r="Q25" s="139">
        <v>2229</v>
      </c>
      <c r="R25" s="139">
        <v>2629</v>
      </c>
    </row>
    <row r="26" spans="1:18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35.5" customHeight="1" x14ac:dyDescent="0.35">
      <c r="A27" s="183" t="s">
        <v>148</v>
      </c>
      <c r="B27" s="184" t="s">
        <v>153</v>
      </c>
      <c r="C27" s="185"/>
      <c r="D27" s="186"/>
      <c r="E27" s="184" t="s">
        <v>159</v>
      </c>
      <c r="F27" s="185"/>
      <c r="G27" s="186"/>
      <c r="H27" s="184" t="s">
        <v>158</v>
      </c>
      <c r="I27" s="185"/>
      <c r="J27" s="186"/>
      <c r="K27" s="184" t="s">
        <v>160</v>
      </c>
      <c r="L27" s="185"/>
      <c r="M27" s="186"/>
      <c r="N27" s="184" t="s">
        <v>163</v>
      </c>
      <c r="O27" s="185"/>
      <c r="P27" s="186"/>
      <c r="Q27" s="187"/>
      <c r="R27" s="143"/>
    </row>
    <row r="28" spans="1:18" ht="28.5" customHeight="1" x14ac:dyDescent="0.35">
      <c r="A28" s="142" t="s">
        <v>149</v>
      </c>
      <c r="B28" s="184" t="s">
        <v>154</v>
      </c>
      <c r="C28" s="185"/>
      <c r="D28" s="186"/>
      <c r="E28" s="184" t="s">
        <v>154</v>
      </c>
      <c r="F28" s="185"/>
      <c r="G28" s="186"/>
      <c r="H28" s="184" t="s">
        <v>154</v>
      </c>
      <c r="I28" s="185"/>
      <c r="J28" s="186"/>
      <c r="K28" s="184" t="s">
        <v>161</v>
      </c>
      <c r="L28" s="185"/>
      <c r="M28" s="186"/>
      <c r="N28" s="184" t="s">
        <v>164</v>
      </c>
      <c r="O28" s="185"/>
      <c r="P28" s="186"/>
      <c r="Q28" s="187"/>
      <c r="R28" s="143"/>
    </row>
    <row r="29" spans="1:18" ht="46.5" customHeight="1" x14ac:dyDescent="0.35">
      <c r="A29" s="142" t="s">
        <v>150</v>
      </c>
      <c r="B29" s="184" t="s">
        <v>155</v>
      </c>
      <c r="C29" s="185"/>
      <c r="D29" s="186"/>
      <c r="E29" s="184" t="s">
        <v>156</v>
      </c>
      <c r="F29" s="185"/>
      <c r="G29" s="186"/>
      <c r="H29" s="184" t="s">
        <v>157</v>
      </c>
      <c r="I29" s="185"/>
      <c r="J29" s="186"/>
      <c r="K29" s="184" t="s">
        <v>162</v>
      </c>
      <c r="L29" s="185"/>
      <c r="M29" s="186"/>
      <c r="N29" s="184" t="s">
        <v>165</v>
      </c>
      <c r="O29" s="185"/>
      <c r="P29" s="186"/>
      <c r="Q29" s="187"/>
      <c r="R29" s="143"/>
    </row>
    <row r="30" spans="1:18" x14ac:dyDescent="0.35">
      <c r="A30" s="144"/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</row>
    <row r="31" spans="1:18" x14ac:dyDescent="0.35">
      <c r="A31" s="144"/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</row>
    <row r="32" spans="1:18" x14ac:dyDescent="0.35">
      <c r="A32" s="144"/>
      <c r="B32" s="144"/>
      <c r="C32" s="144"/>
      <c r="D32" s="144"/>
      <c r="E32" s="144"/>
      <c r="F32" s="144"/>
      <c r="G32" s="144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</row>
  </sheetData>
  <mergeCells count="23">
    <mergeCell ref="A1:R1"/>
    <mergeCell ref="K27:M27"/>
    <mergeCell ref="K28:M28"/>
    <mergeCell ref="K29:M29"/>
    <mergeCell ref="N27:P27"/>
    <mergeCell ref="N28:P28"/>
    <mergeCell ref="N29:P29"/>
    <mergeCell ref="Q3:R3"/>
    <mergeCell ref="B27:D27"/>
    <mergeCell ref="B28:D28"/>
    <mergeCell ref="B29:D29"/>
    <mergeCell ref="E28:G28"/>
    <mergeCell ref="E29:G29"/>
    <mergeCell ref="E27:G27"/>
    <mergeCell ref="H27:J27"/>
    <mergeCell ref="H28:J28"/>
    <mergeCell ref="H29:J29"/>
    <mergeCell ref="A3:A4"/>
    <mergeCell ref="B3:D3"/>
    <mergeCell ref="E3:G3"/>
    <mergeCell ref="H3:J3"/>
    <mergeCell ref="K3:M3"/>
    <mergeCell ref="N3:P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Produksi Tahun 2024</vt:lpstr>
      <vt:lpstr>Produksi Tahun 2023</vt:lpstr>
      <vt:lpstr>Jumlah Kelompok Tahun 2024</vt:lpstr>
      <vt:lpstr>Realisasi Produksi Tahun 2024</vt:lpstr>
      <vt:lpstr>Produksi Media Perikanan</vt:lpstr>
      <vt:lpstr>Produksi Perikanan Kecamatan</vt:lpstr>
      <vt:lpstr>Jumlah Perikanan 2024</vt:lpstr>
      <vt:lpstr>Jumlah RTP</vt:lpstr>
      <vt:lpstr>PRODUKSI TANGKAP TAHUN 2023</vt:lpstr>
      <vt:lpstr>PRODUKSI TANGKAP TAHUN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Cyber</dc:creator>
  <cp:lastModifiedBy>nan ndda</cp:lastModifiedBy>
  <dcterms:created xsi:type="dcterms:W3CDTF">2025-12-18T06:16:54Z</dcterms:created>
  <dcterms:modified xsi:type="dcterms:W3CDTF">2025-12-23T03:39:42Z</dcterms:modified>
</cp:coreProperties>
</file>